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791" firstSheet="3" activeTab="5"/>
  </bookViews>
  <sheets>
    <sheet name="elenco CV" sheetId="1" r:id="rId1"/>
    <sheet name="tabella finale" sheetId="2" r:id="rId2"/>
    <sheet name="GRAFICI FINALE" sheetId="3" r:id="rId3"/>
    <sheet name="risultati Parma" sheetId="4" r:id="rId4"/>
    <sheet name="GRAFICI Parma" sheetId="5" r:id="rId5"/>
    <sheet name="risultati Piacenza" sheetId="6" r:id="rId6"/>
    <sheet name="GRAFICI Piacenza" sheetId="7" r:id="rId7"/>
    <sheet name="risultati Ferrara" sheetId="8" r:id="rId8"/>
    <sheet name="GRAFICI Ferrara" sheetId="9" r:id="rId9"/>
    <sheet name="risultati Lombardia" sheetId="10" r:id="rId10"/>
    <sheet name="GRAFICI Lombardia" sheetId="11" r:id="rId11"/>
    <sheet name="GRAFICI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<sst xmlns="http://schemas.openxmlformats.org/spreadsheetml/2006/main" count="237" uniqueCount="85">
  <si>
    <t xml:space="preserve">Prova: </t>
  </si>
  <si>
    <t>Media</t>
  </si>
  <si>
    <t>Località:</t>
  </si>
  <si>
    <t>Schema sperimentale:</t>
  </si>
  <si>
    <t>pH</t>
  </si>
  <si>
    <t>ANALISI CHIMICHE</t>
  </si>
  <si>
    <t>CULTIVAR</t>
  </si>
  <si>
    <t>Gradi residuo ottico Kg/ha</t>
  </si>
  <si>
    <t>Oggetto:</t>
  </si>
  <si>
    <t xml:space="preserve">Località: </t>
  </si>
  <si>
    <t>Media campo</t>
  </si>
  <si>
    <t>Ditta sementiera</t>
  </si>
  <si>
    <t>Data trapianto:</t>
  </si>
  <si>
    <t>Codice</t>
  </si>
  <si>
    <t>ditta</t>
  </si>
  <si>
    <t>Heinz-Furia</t>
  </si>
  <si>
    <t>Marcio (%)</t>
  </si>
  <si>
    <t>Resistenze genetiche dichiarate</t>
  </si>
  <si>
    <t>Produzione commerciale (t/ha)</t>
  </si>
  <si>
    <t>Syngenta</t>
  </si>
  <si>
    <t>Prova:</t>
  </si>
  <si>
    <t>Colore (a/b)</t>
  </si>
  <si>
    <t>Varietà</t>
  </si>
  <si>
    <t>VFFNP</t>
  </si>
  <si>
    <t>Verde (%)</t>
  </si>
  <si>
    <t>Schiacciati (%)</t>
  </si>
  <si>
    <t>Stabilimento di conferimento:</t>
  </si>
  <si>
    <t>n.r.</t>
  </si>
  <si>
    <t>Parcelloni non replicati raccolti a macchina</t>
  </si>
  <si>
    <t>Azienda agricola:</t>
  </si>
  <si>
    <t>Coordinamento progettuale:</t>
  </si>
  <si>
    <t>Unità sperimentale:</t>
  </si>
  <si>
    <t>Azienda Agraria Sperimentale Stuard SCRL</t>
  </si>
  <si>
    <t>Dati di campo e di stabilimento</t>
  </si>
  <si>
    <t xml:space="preserve">Azienda Sperimentale Tadini </t>
  </si>
  <si>
    <t xml:space="preserve">CISA Mario Neri </t>
  </si>
  <si>
    <t>CadilLab</t>
  </si>
  <si>
    <t>Residuo ottico (° Brix)</t>
  </si>
  <si>
    <t>TT</t>
  </si>
  <si>
    <t>Asset (ES 7513)</t>
  </si>
  <si>
    <t>Esasem</t>
  </si>
  <si>
    <t>V, FF, N, P, S,</t>
  </si>
  <si>
    <t>Isi 22695</t>
  </si>
  <si>
    <t>Isi Sementi</t>
  </si>
  <si>
    <t>(HR) Va Vd, Fol 0,1: (IR) MaMi Mj, Cmm</t>
  </si>
  <si>
    <t>Leonerosso (CRX 71149)</t>
  </si>
  <si>
    <t>Cora Seeds</t>
  </si>
  <si>
    <t xml:space="preserve">(HR) Va:0, Vd:0, Fol:0, Pst; (IR) Ma, Mi, Mj </t>
  </si>
  <si>
    <t>NPT 126</t>
  </si>
  <si>
    <t>(HR) Fol:0-1; Vd, Mi; Pst; TSWV</t>
  </si>
  <si>
    <t>Spagnoli</t>
  </si>
  <si>
    <t>Castegoffredo (MN)</t>
  </si>
  <si>
    <t>9 giugno 2016</t>
  </si>
  <si>
    <t>Consorzio Casalasco del Pomodoro Stab. Rivarolo del Re (CR)</t>
  </si>
  <si>
    <t>Modalità irrigazione:</t>
  </si>
  <si>
    <t>Precessione colturale:</t>
  </si>
  <si>
    <t>26 maggio 2016</t>
  </si>
  <si>
    <t>Vegezzi Marco</t>
  </si>
  <si>
    <t>Gariga (PC)</t>
  </si>
  <si>
    <t>Solana Spa stab. Maccastorna (LO)</t>
  </si>
  <si>
    <t>Alfieri</t>
  </si>
  <si>
    <t>Botteghino (PR)</t>
  </si>
  <si>
    <t>microirrigazione</t>
  </si>
  <si>
    <t>erba medica</t>
  </si>
  <si>
    <t>Costa Gabriele</t>
  </si>
  <si>
    <t>Conserve Italia Nord Sca stab. Pomposa (FE)</t>
  </si>
  <si>
    <t>Rodolfi Mansueto Spa stab. Fontanini (PR)</t>
  </si>
  <si>
    <t xml:space="preserve">Modalità irrigazione: </t>
  </si>
  <si>
    <t>mais</t>
  </si>
  <si>
    <t>Lunghezza ciclo colturale (n° gg.)</t>
  </si>
  <si>
    <t>PRODUZIONE</t>
  </si>
  <si>
    <t>Punteggio esperti (P:5-1)</t>
  </si>
  <si>
    <t xml:space="preserve">DIFETTI </t>
  </si>
  <si>
    <t>Altri (%)</t>
  </si>
  <si>
    <t>Heinz 3402 (test)</t>
  </si>
  <si>
    <t>Progetto: Studio delle attitudini produttive e di trasformazione di nuove varietà di pomodoro da industria per rispondere alle esigenze competitive di filiera</t>
  </si>
  <si>
    <t>Aziende sperimentali:</t>
  </si>
  <si>
    <t>Tadini (PC); Stuard (PR); Cisa Mario Neri (BO); CadirLab (AL)</t>
  </si>
  <si>
    <t>Coordinamento:</t>
  </si>
  <si>
    <t>OI Pomodoro da Industria Nord Italia</t>
  </si>
  <si>
    <t xml:space="preserve">Elenco varietà in prova </t>
  </si>
  <si>
    <t>Confronto varietale di 2° livello in epoca tardiva 2016 - prove in farm</t>
  </si>
  <si>
    <t>Emilia-Romagna (Piacenza, Parma e Ferrara) e Lombardia (Mantova)</t>
  </si>
  <si>
    <t>Bondeno (FE)</t>
  </si>
  <si>
    <t>PUNTEGGI DEGLI ESPERTI NON RILEVATI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</si>
</sst>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General_)"/>
    <numFmt numFmtId="167" formatCode="0.0"/>
    <numFmt numFmtId="168" formatCode="0_)"/>
    <numFmt numFmtId="169" formatCode="0.0_)"/>
    <numFmt numFmtId="170" formatCode="0.00_)"/>
    <numFmt numFmtId="171" formatCode="#,##0.0"/>
    <numFmt numFmtId="172" formatCode="0.000_)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_-;_-@_-"/>
    <numFmt numFmtId="179" formatCode="_-[$€]\ * #,##0.00_-;\-[$€]\ * #,##0.00_-;_-[$€]\ * &quot;-&quot;??_-;_-@_-"/>
    <numFmt numFmtId="180" formatCode="_-* #,##0.0_-;\-* #,##0.0_-;_-* &quot;-&quot;?_-;_-@_-"/>
    <numFmt numFmtId="181" formatCode="0.000"/>
    <numFmt numFmtId="182" formatCode="0.00000"/>
    <numFmt numFmtId="183" formatCode="0.0000"/>
    <numFmt numFmtId="184" formatCode="0.0000_)"/>
    <numFmt numFmtId="185" formatCode="_(* #,##0.00_);_(* \(#,##0.00\);_(* &quot;-&quot;??_);_(@_)"/>
    <numFmt numFmtId="186" formatCode="#,##0.000"/>
    <numFmt numFmtId="187" formatCode="0.00000000"/>
    <numFmt numFmtId="188" formatCode="0.0000000"/>
    <numFmt numFmtId="189" formatCode="0.000000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#,##0.0000"/>
    <numFmt numFmtId="195" formatCode="#,##0.00000"/>
    <numFmt numFmtId="196" formatCode="#,##0.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u val="single"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40"/>
      <color indexed="8"/>
      <name val="Calibri"/>
      <family val="0"/>
    </font>
    <font>
      <b/>
      <sz val="40"/>
      <color indexed="8"/>
      <name val="+mn-e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9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167" fontId="5" fillId="0" borderId="0" xfId="0" applyNumberFormat="1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3" fontId="4" fillId="0" borderId="0" xfId="47" applyNumberFormat="1" applyFont="1" applyFill="1" applyBorder="1" applyAlignment="1">
      <alignment vertical="center"/>
    </xf>
    <xf numFmtId="171" fontId="4" fillId="0" borderId="0" xfId="47" applyNumberFormat="1" applyFont="1" applyFill="1" applyBorder="1" applyAlignment="1">
      <alignment vertical="center"/>
    </xf>
    <xf numFmtId="4" fontId="4" fillId="0" borderId="0" xfId="47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/>
    </xf>
    <xf numFmtId="3" fontId="8" fillId="0" borderId="26" xfId="47" applyNumberFormat="1" applyFont="1" applyFill="1" applyBorder="1" applyAlignment="1">
      <alignment horizontal="center" vertical="center"/>
    </xf>
    <xf numFmtId="167" fontId="8" fillId="0" borderId="26" xfId="0" applyNumberFormat="1" applyFont="1" applyFill="1" applyBorder="1" applyAlignment="1">
      <alignment horizontal="center" vertical="center"/>
    </xf>
    <xf numFmtId="171" fontId="8" fillId="0" borderId="27" xfId="0" applyNumberFormat="1" applyFont="1" applyFill="1" applyBorder="1" applyAlignment="1">
      <alignment horizontal="center" vertical="center"/>
    </xf>
    <xf numFmtId="171" fontId="8" fillId="0" borderId="28" xfId="0" applyNumberFormat="1" applyFont="1" applyFill="1" applyBorder="1" applyAlignment="1">
      <alignment horizontal="center" vertical="center"/>
    </xf>
    <xf numFmtId="171" fontId="8" fillId="0" borderId="29" xfId="0" applyNumberFormat="1" applyFont="1" applyFill="1" applyBorder="1" applyAlignment="1">
      <alignment horizontal="center" vertical="center"/>
    </xf>
    <xf numFmtId="171" fontId="8" fillId="0" borderId="30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67" fontId="8" fillId="0" borderId="33" xfId="0" applyNumberFormat="1" applyFont="1" applyFill="1" applyBorder="1" applyAlignment="1">
      <alignment horizontal="center" vertical="center"/>
    </xf>
    <xf numFmtId="171" fontId="8" fillId="0" borderId="34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171" fontId="8" fillId="0" borderId="31" xfId="0" applyNumberFormat="1" applyFont="1" applyFill="1" applyBorder="1" applyAlignment="1">
      <alignment horizontal="center" vertical="center"/>
    </xf>
    <xf numFmtId="171" fontId="8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3" fontId="9" fillId="0" borderId="36" xfId="47" applyNumberFormat="1" applyFont="1" applyFill="1" applyBorder="1" applyAlignment="1">
      <alignment horizontal="center" vertical="center"/>
    </xf>
    <xf numFmtId="167" fontId="9" fillId="0" borderId="36" xfId="0" applyNumberFormat="1" applyFont="1" applyFill="1" applyBorder="1" applyAlignment="1">
      <alignment horizontal="center" vertical="center"/>
    </xf>
    <xf numFmtId="171" fontId="9" fillId="0" borderId="37" xfId="47" applyNumberFormat="1" applyFont="1" applyFill="1" applyBorder="1" applyAlignment="1">
      <alignment horizontal="center" vertical="center"/>
    </xf>
    <xf numFmtId="171" fontId="9" fillId="0" borderId="11" xfId="47" applyNumberFormat="1" applyFont="1" applyFill="1" applyBorder="1" applyAlignment="1">
      <alignment horizontal="center" vertical="center"/>
    </xf>
    <xf numFmtId="171" fontId="9" fillId="0" borderId="10" xfId="47" applyNumberFormat="1" applyFont="1" applyFill="1" applyBorder="1" applyAlignment="1">
      <alignment horizontal="center" vertical="center"/>
    </xf>
    <xf numFmtId="171" fontId="9" fillId="0" borderId="12" xfId="47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10" xfId="46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/>
    </xf>
    <xf numFmtId="171" fontId="8" fillId="0" borderId="35" xfId="47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167" fontId="8" fillId="0" borderId="4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4" fontId="9" fillId="0" borderId="46" xfId="47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" fontId="9" fillId="0" borderId="10" xfId="47" applyNumberFormat="1" applyFont="1" applyFill="1" applyBorder="1" applyAlignment="1">
      <alignment horizontal="center" vertical="center"/>
    </xf>
    <xf numFmtId="4" fontId="9" fillId="0" borderId="36" xfId="47" applyNumberFormat="1" applyFont="1" applyFill="1" applyBorder="1" applyAlignment="1">
      <alignment horizontal="center" vertical="center"/>
    </xf>
    <xf numFmtId="4" fontId="9" fillId="0" borderId="12" xfId="47" applyNumberFormat="1" applyFont="1" applyFill="1" applyBorder="1" applyAlignment="1">
      <alignment horizontal="center" vertical="center"/>
    </xf>
    <xf numFmtId="3" fontId="9" fillId="0" borderId="12" xfId="47" applyNumberFormat="1" applyFont="1" applyFill="1" applyBorder="1" applyAlignment="1">
      <alignment horizontal="center" vertical="center"/>
    </xf>
    <xf numFmtId="167" fontId="9" fillId="0" borderId="3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8" fillId="0" borderId="47" xfId="0" applyFont="1" applyFill="1" applyBorder="1" applyAlignment="1">
      <alignment horizontal="center" vertical="center" wrapText="1"/>
    </xf>
    <xf numFmtId="171" fontId="9" fillId="33" borderId="10" xfId="47" applyNumberFormat="1" applyFont="1" applyFill="1" applyBorder="1" applyAlignment="1">
      <alignment horizontal="center" vertical="center"/>
    </xf>
    <xf numFmtId="3" fontId="9" fillId="0" borderId="36" xfId="47" applyNumberFormat="1" applyFont="1" applyFill="1" applyBorder="1" applyAlignment="1">
      <alignment vertical="center"/>
    </xf>
    <xf numFmtId="171" fontId="9" fillId="0" borderId="12" xfId="47" applyNumberFormat="1" applyFont="1" applyFill="1" applyBorder="1" applyAlignment="1">
      <alignment vertical="center"/>
    </xf>
    <xf numFmtId="171" fontId="9" fillId="0" borderId="37" xfId="47" applyNumberFormat="1" applyFont="1" applyFill="1" applyBorder="1" applyAlignment="1">
      <alignment vertical="center"/>
    </xf>
    <xf numFmtId="171" fontId="9" fillId="0" borderId="11" xfId="47" applyNumberFormat="1" applyFont="1" applyFill="1" applyBorder="1" applyAlignment="1">
      <alignment vertical="center"/>
    </xf>
    <xf numFmtId="171" fontId="9" fillId="33" borderId="10" xfId="47" applyNumberFormat="1" applyFont="1" applyFill="1" applyBorder="1" applyAlignment="1">
      <alignment vertical="center"/>
    </xf>
    <xf numFmtId="4" fontId="9" fillId="0" borderId="36" xfId="47" applyNumberFormat="1" applyFont="1" applyFill="1" applyBorder="1" applyAlignment="1">
      <alignment vertical="center"/>
    </xf>
    <xf numFmtId="4" fontId="9" fillId="33" borderId="10" xfId="47" applyNumberFormat="1" applyFont="1" applyFill="1" applyBorder="1" applyAlignment="1">
      <alignment horizontal="right" vertical="center"/>
    </xf>
    <xf numFmtId="4" fontId="9" fillId="33" borderId="12" xfId="47" applyNumberFormat="1" applyFont="1" applyFill="1" applyBorder="1" applyAlignment="1">
      <alignment horizontal="right" vertical="center"/>
    </xf>
    <xf numFmtId="3" fontId="9" fillId="0" borderId="38" xfId="47" applyNumberFormat="1" applyFont="1" applyFill="1" applyBorder="1" applyAlignment="1">
      <alignment horizontal="right" vertical="center"/>
    </xf>
    <xf numFmtId="167" fontId="9" fillId="33" borderId="38" xfId="0" applyNumberFormat="1" applyFont="1" applyFill="1" applyBorder="1" applyAlignment="1">
      <alignment vertical="center"/>
    </xf>
    <xf numFmtId="171" fontId="8" fillId="0" borderId="45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1" fontId="9" fillId="0" borderId="46" xfId="4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9" fillId="33" borderId="10" xfId="47" applyNumberFormat="1" applyFont="1" applyFill="1" applyBorder="1" applyAlignment="1">
      <alignment horizontal="center" vertical="center"/>
    </xf>
    <xf numFmtId="3" fontId="9" fillId="0" borderId="38" xfId="47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rifrattometrica (kg/ha)</a:t>
            </a:r>
          </a:p>
        </c:rich>
      </c:tx>
      <c:layout>
        <c:manualLayout>
          <c:xMode val="factor"/>
          <c:yMode val="factor"/>
          <c:x val="-0.001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85"/>
          <c:w val="0.990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finale'!$B$15:$B$19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'tabella finale'!$D$15:$D$19</c:f>
              <c:numCache>
                <c:ptCount val="5"/>
                <c:pt idx="0">
                  <c:v>3905.213381158294</c:v>
                </c:pt>
                <c:pt idx="1">
                  <c:v>4291.390337505823</c:v>
                </c:pt>
                <c:pt idx="2">
                  <c:v>4333.181172054058</c:v>
                </c:pt>
                <c:pt idx="3">
                  <c:v>4087.86487190215</c:v>
                </c:pt>
                <c:pt idx="4">
                  <c:v>4232.296169164477</c:v>
                </c:pt>
              </c:numCache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commerciale (t/ha)</a:t>
            </a:r>
          </a:p>
        </c:rich>
      </c:tx>
      <c:layout>
        <c:manualLayout>
          <c:xMode val="factor"/>
          <c:yMode val="factor"/>
          <c:x val="-0.001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5"/>
          <c:w val="0.9907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Piacenza'!$B$15:$B$19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Piacenza'!$E$15:$E$19</c:f>
              <c:numCache>
                <c:ptCount val="5"/>
                <c:pt idx="0">
                  <c:v>86.37350705754615</c:v>
                </c:pt>
                <c:pt idx="1">
                  <c:v>80.66413318856316</c:v>
                </c:pt>
                <c:pt idx="2">
                  <c:v>88.81650380021715</c:v>
                </c:pt>
                <c:pt idx="3">
                  <c:v>88.81650380021715</c:v>
                </c:pt>
                <c:pt idx="4">
                  <c:v>98.33876221498372</c:v>
                </c:pt>
              </c:numCache>
            </c:numRef>
          </c:val>
        </c:ser>
        <c:axId val="11594862"/>
        <c:axId val="37244895"/>
      </c:bar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4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 Brix) 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525"/>
          <c:w val="0.990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Piacenza'!$B$15:$B$19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Piacenza'!$J$15:$J$19</c:f>
              <c:numCache>
                <c:ptCount val="5"/>
                <c:pt idx="0">
                  <c:v>4.9</c:v>
                </c:pt>
                <c:pt idx="1">
                  <c:v>5.2</c:v>
                </c:pt>
                <c:pt idx="2">
                  <c:v>5.4</c:v>
                </c:pt>
                <c:pt idx="3">
                  <c:v>5.2</c:v>
                </c:pt>
                <c:pt idx="4">
                  <c:v>5.3</c:v>
                </c:pt>
              </c:numCache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8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rifrattometrica (kg/ha)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75"/>
          <c:w val="0.991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Ferrara'!$B$15:$B$19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Ferrara'!$D$15:$D$19</c:f>
              <c:numCache>
                <c:ptCount val="5"/>
                <c:pt idx="0">
                  <c:v>3937.7144888888897</c:v>
                </c:pt>
                <c:pt idx="1">
                  <c:v>4438.023668639053</c:v>
                </c:pt>
                <c:pt idx="2">
                  <c:v>4191.942186088525</c:v>
                </c:pt>
                <c:pt idx="3">
                  <c:v>3584.2373667130273</c:v>
                </c:pt>
                <c:pt idx="4">
                  <c:v>3625.1676862745103</c:v>
                </c:pt>
              </c:numCache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7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commerciale (t/ha)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25"/>
          <c:w val="0.9907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Ferrara'!$B$15:$B$19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Ferrara'!$E$15:$E$19</c:f>
              <c:numCache>
                <c:ptCount val="5"/>
                <c:pt idx="0">
                  <c:v>83.2497777777778</c:v>
                </c:pt>
                <c:pt idx="1">
                  <c:v>93.629191321499</c:v>
                </c:pt>
                <c:pt idx="2">
                  <c:v>86.4317976513098</c:v>
                </c:pt>
                <c:pt idx="3">
                  <c:v>74.6716118065214</c:v>
                </c:pt>
                <c:pt idx="4">
                  <c:v>77.2956862745098</c:v>
                </c:pt>
              </c:numCache>
            </c:numRef>
          </c:val>
        </c:ser>
        <c:axId val="49230092"/>
        <c:axId val="40417645"/>
      </c:bar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3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 Brix) </a:t>
            </a:r>
          </a:p>
        </c:rich>
      </c:tx>
      <c:layout>
        <c:manualLayout>
          <c:xMode val="factor"/>
          <c:yMode val="factor"/>
          <c:x val="-0.001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55"/>
          <c:w val="0.990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Ferrara'!$B$15:$B$19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Ferrara'!$J$15:$J$19</c:f>
              <c:numCache>
                <c:ptCount val="5"/>
                <c:pt idx="0">
                  <c:v>4.73</c:v>
                </c:pt>
                <c:pt idx="1">
                  <c:v>4.74</c:v>
                </c:pt>
                <c:pt idx="2">
                  <c:v>4.85</c:v>
                </c:pt>
                <c:pt idx="3">
                  <c:v>4.8</c:v>
                </c:pt>
                <c:pt idx="4">
                  <c:v>4.69</c:v>
                </c:pt>
              </c:numCache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Punteggio esperti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575"/>
          <c:w val="0.99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Ferrara'!$B$15:$B$19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Ferrara'!$N$15:$N$19</c:f>
              <c:numCache>
                <c:ptCount val="5"/>
                <c:pt idx="0">
                  <c:v>3.25</c:v>
                </c:pt>
                <c:pt idx="1">
                  <c:v>3</c:v>
                </c:pt>
                <c:pt idx="2">
                  <c:v>3.25</c:v>
                </c:pt>
                <c:pt idx="3">
                  <c:v>3.25</c:v>
                </c:pt>
                <c:pt idx="4">
                  <c:v>3</c:v>
                </c:pt>
              </c:numCache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rifrattometrica (kg/ha)</a:t>
            </a:r>
          </a:p>
        </c:rich>
      </c:tx>
      <c:layout>
        <c:manualLayout>
          <c:xMode val="factor"/>
          <c:yMode val="factor"/>
          <c:x val="-0.001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"/>
          <c:w val="0.991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Lombardia'!$B$15:$B$19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Lombardia'!$D$15:$D$19</c:f>
              <c:numCache>
                <c:ptCount val="5"/>
                <c:pt idx="0">
                  <c:v>2311.1699999999996</c:v>
                </c:pt>
                <c:pt idx="1">
                  <c:v>2852.37</c:v>
                </c:pt>
                <c:pt idx="2">
                  <c:v>3084.43</c:v>
                </c:pt>
                <c:pt idx="3">
                  <c:v>2802.3499999999995</c:v>
                </c:pt>
                <c:pt idx="4">
                  <c:v>2966.1279999999992</c:v>
                </c:pt>
              </c:numCache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commerciale (t/ha)</a:t>
            </a:r>
          </a:p>
        </c:rich>
      </c:tx>
      <c:layout>
        <c:manualLayout>
          <c:xMode val="factor"/>
          <c:yMode val="factor"/>
          <c:x val="-0.000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"/>
          <c:w val="0.990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Lombardia'!$B$15:$B$19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Lombardia'!$E$15:$E$19</c:f>
              <c:numCache>
                <c:ptCount val="5"/>
                <c:pt idx="0">
                  <c:v>56.37</c:v>
                </c:pt>
                <c:pt idx="1">
                  <c:v>69.57</c:v>
                </c:pt>
                <c:pt idx="2">
                  <c:v>75.23</c:v>
                </c:pt>
                <c:pt idx="3">
                  <c:v>68.35</c:v>
                </c:pt>
                <c:pt idx="4">
                  <c:v>70.96</c:v>
                </c:pt>
              </c:numCache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 Brix) 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5"/>
          <c:w val="0.990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Lombardia'!$B$15:$B$19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Lombardia'!$J$15:$J$19</c:f>
              <c:numCache>
                <c:ptCount val="5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4.18</c:v>
                </c:pt>
              </c:numCache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Punteggio esperti</a:t>
            </a:r>
          </a:p>
        </c:rich>
      </c:tx>
      <c:layout>
        <c:manualLayout>
          <c:xMode val="factor"/>
          <c:yMode val="factor"/>
          <c:x val="-0.001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7625"/>
          <c:w val="0.99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Lombardia'!$B$15:$B$19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Lombardia'!$N$15:$N$19</c:f>
              <c:numCache>
                <c:ptCount val="5"/>
                <c:pt idx="0">
                  <c:v>3.27</c:v>
                </c:pt>
                <c:pt idx="1">
                  <c:v>3.42</c:v>
                </c:pt>
                <c:pt idx="2">
                  <c:v>3.58</c:v>
                </c:pt>
                <c:pt idx="3">
                  <c:v>3.35</c:v>
                </c:pt>
                <c:pt idx="4">
                  <c:v>3.12</c:v>
                </c:pt>
              </c:numCache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commerciale (t/ha)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85"/>
          <c:w val="0.990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finale'!$B$15:$B$19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'tabella finale'!$E$15:$E$19</c:f>
              <c:numCache>
                <c:ptCount val="5"/>
                <c:pt idx="0">
                  <c:v>86.11275371903625</c:v>
                </c:pt>
                <c:pt idx="1">
                  <c:v>90.72706844621189</c:v>
                </c:pt>
                <c:pt idx="2">
                  <c:v>90.69976288967155</c:v>
                </c:pt>
                <c:pt idx="3">
                  <c:v>86.92960918452205</c:v>
                </c:pt>
                <c:pt idx="4">
                  <c:v>90.09677848141514</c:v>
                </c:pt>
              </c:numCache>
            </c:numRef>
          </c:val>
        </c:ser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5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RESA (t/Ha)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1"/>
          <c:w val="0.944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'[1]RIEPILOGO+GRAFICO'!$S$22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'[1]RIEPILOGO+GRAFICO'!$R$23:$R$27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'[1]RIEPILOGO+GRAFICO'!$S$23:$S$27</c:f>
              <c:numCache>
                <c:ptCount val="5"/>
                <c:pt idx="0">
                  <c:v>118.45773004082106</c:v>
                </c:pt>
                <c:pt idx="1">
                  <c:v>119.04494927478545</c:v>
                </c:pt>
                <c:pt idx="2">
                  <c:v>112.32075010715924</c:v>
                </c:pt>
                <c:pt idx="3">
                  <c:v>115.88032113134965</c:v>
                </c:pt>
                <c:pt idx="4">
                  <c:v>113.79266543616707</c:v>
                </c:pt>
              </c:numCache>
            </c:numRef>
          </c:val>
        </c:ser>
        <c:ser>
          <c:idx val="1"/>
          <c:order val="1"/>
          <c:tx>
            <c:strRef>
              <c:f>'[1]RIEPILOGO+GRAFICO'!$T$22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'[1]RIEPILOGO+GRAFICO'!$R$23:$R$27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'[1]RIEPILOGO+GRAFICO'!$T$23:$T$27</c:f>
              <c:numCache>
                <c:ptCount val="5"/>
                <c:pt idx="0">
                  <c:v>86.37350705754615</c:v>
                </c:pt>
                <c:pt idx="1">
                  <c:v>80.66413318856316</c:v>
                </c:pt>
                <c:pt idx="2">
                  <c:v>88.81650380021715</c:v>
                </c:pt>
                <c:pt idx="3">
                  <c:v>88.81650380021715</c:v>
                </c:pt>
                <c:pt idx="4">
                  <c:v>98.33876221498372</c:v>
                </c:pt>
              </c:numCache>
            </c:numRef>
          </c:val>
        </c:ser>
        <c:ser>
          <c:idx val="2"/>
          <c:order val="2"/>
          <c:tx>
            <c:strRef>
              <c:f>'[1]RIEPILOGO+GRAFICO'!$U$22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'[1]RIEPILOGO+GRAFICO'!$R$23:$R$27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'[1]RIEPILOGO+GRAFICO'!$U$23:$U$27</c:f>
              <c:numCache>
                <c:ptCount val="5"/>
                <c:pt idx="0">
                  <c:v>83.2497777777778</c:v>
                </c:pt>
                <c:pt idx="1">
                  <c:v>93.629191321499</c:v>
                </c:pt>
                <c:pt idx="2">
                  <c:v>86.4317976513098</c:v>
                </c:pt>
                <c:pt idx="3">
                  <c:v>74.6716118065214</c:v>
                </c:pt>
                <c:pt idx="4">
                  <c:v>77.2956862745098</c:v>
                </c:pt>
              </c:numCache>
            </c:numRef>
          </c:val>
        </c:ser>
        <c:ser>
          <c:idx val="3"/>
          <c:order val="3"/>
          <c:tx>
            <c:strRef>
              <c:f>'[1]RIEPILOGO+GRAFICO'!$V$22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'[1]RIEPILOGO+GRAFICO'!$R$23:$R$27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'[1]RIEPILOGO+GRAFICO'!$V$23:$V$27</c:f>
              <c:numCache>
                <c:ptCount val="5"/>
                <c:pt idx="0">
                  <c:v>83.2497777777778</c:v>
                </c:pt>
                <c:pt idx="1">
                  <c:v>93.629191321499</c:v>
                </c:pt>
                <c:pt idx="2">
                  <c:v>86.4317976513098</c:v>
                </c:pt>
                <c:pt idx="3">
                  <c:v>74.6716118065214</c:v>
                </c:pt>
                <c:pt idx="4">
                  <c:v>77.2956862745098</c:v>
                </c:pt>
              </c:numCache>
            </c:numRef>
          </c:val>
        </c:ser>
        <c:ser>
          <c:idx val="4"/>
          <c:order val="4"/>
          <c:tx>
            <c:strRef>
              <c:f>'[1]RIEPILOGO+GRAFICO'!$W$22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'[1]RIEPILOGO+GRAFICO'!$R$23:$R$27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'[1]RIEPILOGO+GRAFICO'!$W$23:$W$27</c:f>
              <c:numCache>
                <c:ptCount val="5"/>
                <c:pt idx="0">
                  <c:v>92.8326981634807</c:v>
                </c:pt>
                <c:pt idx="1">
                  <c:v>96.74186627658665</c:v>
                </c:pt>
                <c:pt idx="2">
                  <c:v>93.500212302499</c:v>
                </c:pt>
                <c:pt idx="3">
                  <c:v>88.5100121361524</c:v>
                </c:pt>
                <c:pt idx="4">
                  <c:v>91.6807000500426</c:v>
                </c:pt>
              </c:numCache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40975"/>
          <c:w val="0.0525"/>
          <c:h val="0.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BRIX)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725"/>
          <c:w val="0.944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'[1]RIEPILOGO+GRAFICO'!$S$38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'[1]RIEPILOGO+GRAFICO'!$R$39:$R$43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'[1]RIEPILOGO+GRAFICO'!$S$39:$S$43</c:f>
              <c:numCache>
                <c:ptCount val="5"/>
                <c:pt idx="0">
                  <c:v>4.41</c:v>
                </c:pt>
                <c:pt idx="1">
                  <c:v>4.88</c:v>
                </c:pt>
                <c:pt idx="2">
                  <c:v>4.76</c:v>
                </c:pt>
                <c:pt idx="3">
                  <c:v>4.71</c:v>
                </c:pt>
                <c:pt idx="4">
                  <c:v>4.62</c:v>
                </c:pt>
              </c:numCache>
            </c:numRef>
          </c:val>
        </c:ser>
        <c:ser>
          <c:idx val="1"/>
          <c:order val="1"/>
          <c:tx>
            <c:strRef>
              <c:f>'[1]RIEPILOGO+GRAFICO'!$T$38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'[1]RIEPILOGO+GRAFICO'!$R$39:$R$43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'[1]RIEPILOGO+GRAFICO'!$T$39:$T$43</c:f>
              <c:numCache>
                <c:ptCount val="5"/>
                <c:pt idx="0">
                  <c:v>4.9</c:v>
                </c:pt>
                <c:pt idx="1">
                  <c:v>5.2</c:v>
                </c:pt>
                <c:pt idx="2">
                  <c:v>5.4</c:v>
                </c:pt>
                <c:pt idx="3">
                  <c:v>5.2</c:v>
                </c:pt>
                <c:pt idx="4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'[1]RIEPILOGO+GRAFICO'!$U$38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'[1]RIEPILOGO+GRAFICO'!$R$39:$R$43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'[1]RIEPILOGO+GRAFICO'!$U$39:$U$43</c:f>
              <c:numCache>
                <c:ptCount val="5"/>
                <c:pt idx="0">
                  <c:v>4.73</c:v>
                </c:pt>
                <c:pt idx="1">
                  <c:v>4.74</c:v>
                </c:pt>
                <c:pt idx="2">
                  <c:v>4.85</c:v>
                </c:pt>
                <c:pt idx="3">
                  <c:v>4.8</c:v>
                </c:pt>
                <c:pt idx="4">
                  <c:v>4.69</c:v>
                </c:pt>
              </c:numCache>
            </c:numRef>
          </c:val>
        </c:ser>
        <c:ser>
          <c:idx val="3"/>
          <c:order val="3"/>
          <c:tx>
            <c:strRef>
              <c:f>'[1]RIEPILOGO+GRAFICO'!$V$38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'[1]RIEPILOGO+GRAFICO'!$R$39:$R$43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'[1]RIEPILOGO+GRAFICO'!$V$39:$V$43</c:f>
              <c:numCache>
                <c:ptCount val="5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4.1</c:v>
                </c:pt>
                <c:pt idx="4">
                  <c:v>4.18</c:v>
                </c:pt>
              </c:numCache>
            </c:numRef>
          </c:val>
        </c:ser>
        <c:ser>
          <c:idx val="4"/>
          <c:order val="4"/>
          <c:tx>
            <c:strRef>
              <c:f>'[1]RIEPILOGO+GRAFICO'!$W$38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'[1]RIEPILOGO+GRAFICO'!$R$39:$R$43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'[1]RIEPILOGO+GRAFICO'!$W$39:$W$43</c:f>
              <c:numCache>
                <c:ptCount val="5"/>
                <c:pt idx="0">
                  <c:v>4.535</c:v>
                </c:pt>
                <c:pt idx="1">
                  <c:v>4.73</c:v>
                </c:pt>
                <c:pt idx="2">
                  <c:v>4.7775</c:v>
                </c:pt>
                <c:pt idx="3">
                  <c:v>4.702500000000001</c:v>
                </c:pt>
                <c:pt idx="4">
                  <c:v>4.6975</c:v>
                </c:pt>
              </c:numCache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25"/>
          <c:y val="0.39525"/>
          <c:w val="0.05275"/>
          <c:h val="0.3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BRIX*Ha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105"/>
          <c:w val="0.9457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'[1]RIEPILOGO+GRAFICO'!$S$96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'[1]RIEPILOGO+GRAFICO'!$R$97:$R$101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'[1]RIEPILOGO+GRAFICO'!$S$97:$S$101</c:f>
              <c:numCache>
                <c:ptCount val="5"/>
                <c:pt idx="0">
                  <c:v>5223.985894800208</c:v>
                </c:pt>
                <c:pt idx="1">
                  <c:v>5809.393524609531</c:v>
                </c:pt>
                <c:pt idx="2">
                  <c:v>5346.46770510078</c:v>
                </c:pt>
                <c:pt idx="3">
                  <c:v>5457.963125286568</c:v>
                </c:pt>
                <c:pt idx="4">
                  <c:v>5257.221143150919</c:v>
                </c:pt>
              </c:numCache>
            </c:numRef>
          </c:val>
        </c:ser>
        <c:ser>
          <c:idx val="1"/>
          <c:order val="1"/>
          <c:tx>
            <c:strRef>
              <c:f>'[1]RIEPILOGO+GRAFICO'!$T$96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'[1]RIEPILOGO+GRAFICO'!$R$97:$R$101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'[1]RIEPILOGO+GRAFICO'!$T$97:$T$101</c:f>
              <c:numCache>
                <c:ptCount val="5"/>
                <c:pt idx="0">
                  <c:v>4194.534925805284</c:v>
                </c:pt>
                <c:pt idx="1">
                  <c:v>4232.301845819761</c:v>
                </c:pt>
                <c:pt idx="2">
                  <c:v>4618.458197611292</c:v>
                </c:pt>
                <c:pt idx="3">
                  <c:v>5211.954397394137</c:v>
                </c:pt>
                <c:pt idx="4">
                  <c:v>4796.091205211726</c:v>
                </c:pt>
              </c:numCache>
            </c:numRef>
          </c:val>
        </c:ser>
        <c:ser>
          <c:idx val="2"/>
          <c:order val="2"/>
          <c:tx>
            <c:strRef>
              <c:f>'[1]RIEPILOGO+GRAFICO'!$U$96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'[1]RIEPILOGO+GRAFICO'!$R$97:$R$101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'[1]RIEPILOGO+GRAFICO'!$U$97:$U$101</c:f>
              <c:numCache>
                <c:ptCount val="5"/>
                <c:pt idx="0">
                  <c:v>4438.023668639053</c:v>
                </c:pt>
                <c:pt idx="1">
                  <c:v>3937.71448888889</c:v>
                </c:pt>
                <c:pt idx="2">
                  <c:v>3584.2373667130273</c:v>
                </c:pt>
                <c:pt idx="3">
                  <c:v>3625.1676862745103</c:v>
                </c:pt>
                <c:pt idx="4">
                  <c:v>4191.942186088525</c:v>
                </c:pt>
              </c:numCache>
            </c:numRef>
          </c:val>
        </c:ser>
        <c:ser>
          <c:idx val="3"/>
          <c:order val="3"/>
          <c:tx>
            <c:strRef>
              <c:f>'[1]RIEPILOGO+GRAFICO'!$V$96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'[1]RIEPILOGO+GRAFICO'!$R$97:$R$101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'[1]RIEPILOGO+GRAFICO'!$V$97:$V$101</c:f>
              <c:numCache>
                <c:ptCount val="5"/>
                <c:pt idx="0">
                  <c:v>2852.3699999999994</c:v>
                </c:pt>
                <c:pt idx="1">
                  <c:v>2311.1699999999996</c:v>
                </c:pt>
                <c:pt idx="2">
                  <c:v>2802.35</c:v>
                </c:pt>
                <c:pt idx="3">
                  <c:v>2966.1279999999992</c:v>
                </c:pt>
                <c:pt idx="4">
                  <c:v>3084.43</c:v>
                </c:pt>
              </c:numCache>
            </c:numRef>
          </c:val>
        </c:ser>
        <c:ser>
          <c:idx val="4"/>
          <c:order val="4"/>
          <c:tx>
            <c:strRef>
              <c:f>'[1]RIEPILOGO+GRAFICO'!$W$96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'[1]RIEPILOGO+GRAFICO'!$R$97:$R$101</c:f>
              <c:strCache>
                <c:ptCount val="5"/>
                <c:pt idx="0">
                  <c:v>ASSET</c:v>
                </c:pt>
                <c:pt idx="1">
                  <c:v>HEINZ 3402</c:v>
                </c:pt>
                <c:pt idx="2">
                  <c:v>ISI 22695</c:v>
                </c:pt>
                <c:pt idx="3">
                  <c:v>LEONE ROSSO</c:v>
                </c:pt>
                <c:pt idx="4">
                  <c:v>NPT 126</c:v>
                </c:pt>
              </c:strCache>
            </c:strRef>
          </c:cat>
          <c:val>
            <c:numRef>
              <c:f>'[1]RIEPILOGO+GRAFICO'!$W$97:$W$101</c:f>
              <c:numCache>
                <c:ptCount val="5"/>
                <c:pt idx="0">
                  <c:v>4648.548813579725</c:v>
                </c:pt>
                <c:pt idx="1">
                  <c:v>4354.824674877726</c:v>
                </c:pt>
                <c:pt idx="2">
                  <c:v>4428.7057920178895</c:v>
                </c:pt>
                <c:pt idx="3">
                  <c:v>4661.586250328855</c:v>
                </c:pt>
                <c:pt idx="4">
                  <c:v>4700.166576253629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"/>
          <c:y val="0.4195"/>
          <c:w val="0.05275"/>
          <c:h val="0.2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 Brix) 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425"/>
          <c:w val="0.99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finale'!$B$15:$B$19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'tabella finale'!$J$15:$J$19</c:f>
              <c:numCache>
                <c:ptCount val="5"/>
                <c:pt idx="0">
                  <c:v>4.535</c:v>
                </c:pt>
                <c:pt idx="1">
                  <c:v>4.73</c:v>
                </c:pt>
                <c:pt idx="2">
                  <c:v>4.7775</c:v>
                </c:pt>
                <c:pt idx="3">
                  <c:v>4.702500000000001</c:v>
                </c:pt>
                <c:pt idx="4">
                  <c:v>4.697500000000001</c:v>
                </c:pt>
              </c:numCache>
            </c:numRef>
          </c:val>
        </c:ser>
        <c:axId val="39949064"/>
        <c:axId val="23997257"/>
      </c:bar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Punteggio esperti</a:t>
            </a:r>
          </a:p>
        </c:rich>
      </c:tx>
      <c:layout>
        <c:manualLayout>
          <c:xMode val="factor"/>
          <c:yMode val="factor"/>
          <c:x val="-0.001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7425"/>
          <c:w val="0.990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finale'!$B$15:$B$19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'tabella finale'!$N$15:$N$19</c:f>
              <c:numCache>
                <c:ptCount val="5"/>
                <c:pt idx="0">
                  <c:v>3.5999999999999996</c:v>
                </c:pt>
                <c:pt idx="1">
                  <c:v>3.5233333333333334</c:v>
                </c:pt>
                <c:pt idx="2">
                  <c:v>3.686666666666666</c:v>
                </c:pt>
                <c:pt idx="3">
                  <c:v>3.473333333333333</c:v>
                </c:pt>
                <c:pt idx="4">
                  <c:v>3.3683333333333336</c:v>
                </c:pt>
              </c:numCache>
            </c:numRef>
          </c:val>
        </c:ser>
        <c:axId val="14648722"/>
        <c:axId val="64729635"/>
      </c:bar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1"/>
        <c:lblOffset val="100"/>
        <c:tickLblSkip val="1"/>
        <c:noMultiLvlLbl val="0"/>
      </c:catAx>
      <c:valAx>
        <c:axId val="6472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8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rifrattometrica (kg/ha)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5"/>
          <c:w val="0.991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Parma'!$B$15:$B$19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Parma'!$D$15:$D$19</c:f>
              <c:numCache>
                <c:ptCount val="5"/>
                <c:pt idx="0">
                  <c:v>5223.985894800208</c:v>
                </c:pt>
                <c:pt idx="1">
                  <c:v>5809.393524609531</c:v>
                </c:pt>
                <c:pt idx="2">
                  <c:v>5346.46770510078</c:v>
                </c:pt>
                <c:pt idx="3">
                  <c:v>5457.963125286568</c:v>
                </c:pt>
                <c:pt idx="4">
                  <c:v>5257.221143150919</c:v>
                </c:pt>
              </c:numCache>
            </c:numRef>
          </c:val>
        </c:ser>
        <c:axId val="45695804"/>
        <c:axId val="8609053"/>
      </c:bar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commerciale (t/ha)</a:t>
            </a:r>
          </a:p>
        </c:rich>
      </c:tx>
      <c:layout>
        <c:manualLayout>
          <c:xMode val="factor"/>
          <c:yMode val="factor"/>
          <c:x val="-0.001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25"/>
          <c:w val="0.99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Parma'!$B$15:$B$19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Parma'!$E$15:$E$19</c:f>
              <c:numCache>
                <c:ptCount val="5"/>
                <c:pt idx="0">
                  <c:v>118.45773004082106</c:v>
                </c:pt>
                <c:pt idx="1">
                  <c:v>119.04494927478545</c:v>
                </c:pt>
                <c:pt idx="2">
                  <c:v>112.32075010715924</c:v>
                </c:pt>
                <c:pt idx="3">
                  <c:v>115.88032113134965</c:v>
                </c:pt>
                <c:pt idx="4">
                  <c:v>113.79266543616707</c:v>
                </c:pt>
              </c:numCache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Residuo ottico (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4000" b="1" i="0" u="none" baseline="0">
                <a:solidFill>
                  <a:srgbClr val="000000"/>
                </a:solidFill>
              </a:rPr>
              <a:t> Brix) </a:t>
            </a:r>
          </a:p>
        </c:rich>
      </c:tx>
      <c:layout>
        <c:manualLayout>
          <c:xMode val="factor"/>
          <c:yMode val="factor"/>
          <c:x val="-0.000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"/>
          <c:w val="0.990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Parma'!$B$15:$B$19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Parma'!$J$15:$J$19</c:f>
              <c:numCache>
                <c:ptCount val="5"/>
                <c:pt idx="0">
                  <c:v>4.41</c:v>
                </c:pt>
                <c:pt idx="1">
                  <c:v>4.88</c:v>
                </c:pt>
                <c:pt idx="2">
                  <c:v>4.76</c:v>
                </c:pt>
                <c:pt idx="3">
                  <c:v>4.71</c:v>
                </c:pt>
                <c:pt idx="4">
                  <c:v>4.62</c:v>
                </c:pt>
              </c:numCache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Punteggio esperti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7675"/>
          <c:w val="0.990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Parma'!$B$15:$B$19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Parma'!$N$15:$N$19</c:f>
              <c:numCache>
                <c:ptCount val="5"/>
                <c:pt idx="0">
                  <c:v>4.279999999999999</c:v>
                </c:pt>
                <c:pt idx="1">
                  <c:v>4.15</c:v>
                </c:pt>
                <c:pt idx="2">
                  <c:v>4.2299999999999995</c:v>
                </c:pt>
                <c:pt idx="3">
                  <c:v>3.8200000000000003</c:v>
                </c:pt>
                <c:pt idx="4">
                  <c:v>3.9850000000000003</c:v>
                </c:pt>
              </c:numCache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Produzione rifrattometrica (kg/ha)</a:t>
            </a:r>
          </a:p>
        </c:rich>
      </c:tx>
      <c:layout>
        <c:manualLayout>
          <c:xMode val="factor"/>
          <c:yMode val="factor"/>
          <c:x val="-0.000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7"/>
          <c:w val="0.991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'risultati Piacenza'!$B$15:$B$19</c:f>
              <c:strCache>
                <c:ptCount val="5"/>
                <c:pt idx="0">
                  <c:v>Asset (ES 7513)</c:v>
                </c:pt>
                <c:pt idx="1">
                  <c:v>Heinz 3402 (test)</c:v>
                </c:pt>
                <c:pt idx="2">
                  <c:v>Isi 22695</c:v>
                </c:pt>
                <c:pt idx="3">
                  <c:v>Leonerosso (CRX 71149)</c:v>
                </c:pt>
                <c:pt idx="4">
                  <c:v>NPT 126</c:v>
                </c:pt>
              </c:strCache>
            </c:strRef>
          </c:cat>
          <c:val>
            <c:numRef>
              <c:f>'risultati Piacenza'!$D$15:$D$19</c:f>
              <c:numCache>
                <c:ptCount val="5"/>
                <c:pt idx="0">
                  <c:v>4232.301845819762</c:v>
                </c:pt>
                <c:pt idx="1">
                  <c:v>4194.534925805284</c:v>
                </c:pt>
                <c:pt idx="2">
                  <c:v>4796.091205211726</c:v>
                </c:pt>
                <c:pt idx="3">
                  <c:v>4618.458197611291</c:v>
                </c:pt>
                <c:pt idx="4">
                  <c:v>5211.954397394137</c:v>
                </c:pt>
              </c:numCache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66675</xdr:colOff>
      <xdr:row>52</xdr:row>
      <xdr:rowOff>161925</xdr:rowOff>
    </xdr:to>
    <xdr:graphicFrame>
      <xdr:nvGraphicFramePr>
        <xdr:cNvPr id="1" name="Grafico 1"/>
        <xdr:cNvGraphicFramePr/>
      </xdr:nvGraphicFramePr>
      <xdr:xfrm>
        <a:off x="0" y="0"/>
        <a:ext cx="1225867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495300</xdr:colOff>
      <xdr:row>0</xdr:row>
      <xdr:rowOff>0</xdr:rowOff>
    </xdr:from>
    <xdr:to>
      <xdr:col>41</xdr:col>
      <xdr:colOff>9525</xdr:colOff>
      <xdr:row>53</xdr:row>
      <xdr:rowOff>9525</xdr:rowOff>
    </xdr:to>
    <xdr:graphicFrame>
      <xdr:nvGraphicFramePr>
        <xdr:cNvPr id="2" name="Grafico 2"/>
        <xdr:cNvGraphicFramePr/>
      </xdr:nvGraphicFramePr>
      <xdr:xfrm>
        <a:off x="12687300" y="0"/>
        <a:ext cx="12315825" cy="859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161925</xdr:rowOff>
    </xdr:from>
    <xdr:to>
      <xdr:col>20</xdr:col>
      <xdr:colOff>57150</xdr:colOff>
      <xdr:row>110</xdr:row>
      <xdr:rowOff>9525</xdr:rowOff>
    </xdr:to>
    <xdr:graphicFrame>
      <xdr:nvGraphicFramePr>
        <xdr:cNvPr id="3" name="Grafico 3"/>
        <xdr:cNvGraphicFramePr/>
      </xdr:nvGraphicFramePr>
      <xdr:xfrm>
        <a:off x="0" y="8743950"/>
        <a:ext cx="12249150" cy="907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504825</xdr:colOff>
      <xdr:row>53</xdr:row>
      <xdr:rowOff>142875</xdr:rowOff>
    </xdr:from>
    <xdr:to>
      <xdr:col>41</xdr:col>
      <xdr:colOff>9525</xdr:colOff>
      <xdr:row>109</xdr:row>
      <xdr:rowOff>152400</xdr:rowOff>
    </xdr:to>
    <xdr:graphicFrame>
      <xdr:nvGraphicFramePr>
        <xdr:cNvPr id="4" name="Grafico 4"/>
        <xdr:cNvGraphicFramePr/>
      </xdr:nvGraphicFramePr>
      <xdr:xfrm>
        <a:off x="12696825" y="8724900"/>
        <a:ext cx="12306300" cy="907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20</xdr:col>
      <xdr:colOff>400050</xdr:colOff>
      <xdr:row>55</xdr:row>
      <xdr:rowOff>9525</xdr:rowOff>
    </xdr:to>
    <xdr:graphicFrame>
      <xdr:nvGraphicFramePr>
        <xdr:cNvPr id="1" name="Grafico 1"/>
        <xdr:cNvGraphicFramePr/>
      </xdr:nvGraphicFramePr>
      <xdr:xfrm>
        <a:off x="9525" y="9525"/>
        <a:ext cx="1258252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200025</xdr:colOff>
      <xdr:row>0</xdr:row>
      <xdr:rowOff>0</xdr:rowOff>
    </xdr:from>
    <xdr:to>
      <xdr:col>40</xdr:col>
      <xdr:colOff>323850</xdr:colOff>
      <xdr:row>55</xdr:row>
      <xdr:rowOff>28575</xdr:rowOff>
    </xdr:to>
    <xdr:graphicFrame>
      <xdr:nvGraphicFramePr>
        <xdr:cNvPr id="2" name="Grafico 2"/>
        <xdr:cNvGraphicFramePr/>
      </xdr:nvGraphicFramePr>
      <xdr:xfrm>
        <a:off x="13001625" y="0"/>
        <a:ext cx="11706225" cy="893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20</xdr:col>
      <xdr:colOff>409575</xdr:colOff>
      <xdr:row>110</xdr:row>
      <xdr:rowOff>0</xdr:rowOff>
    </xdr:to>
    <xdr:graphicFrame>
      <xdr:nvGraphicFramePr>
        <xdr:cNvPr id="3" name="Grafico 3"/>
        <xdr:cNvGraphicFramePr/>
      </xdr:nvGraphicFramePr>
      <xdr:xfrm>
        <a:off x="0" y="9067800"/>
        <a:ext cx="12601575" cy="874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200025</xdr:colOff>
      <xdr:row>56</xdr:row>
      <xdr:rowOff>0</xdr:rowOff>
    </xdr:from>
    <xdr:to>
      <xdr:col>40</xdr:col>
      <xdr:colOff>285750</xdr:colOff>
      <xdr:row>110</xdr:row>
      <xdr:rowOff>28575</xdr:rowOff>
    </xdr:to>
    <xdr:graphicFrame>
      <xdr:nvGraphicFramePr>
        <xdr:cNvPr id="4" name="Grafico 4"/>
        <xdr:cNvGraphicFramePr/>
      </xdr:nvGraphicFramePr>
      <xdr:xfrm>
        <a:off x="13001625" y="9067800"/>
        <a:ext cx="11668125" cy="877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257175</xdr:colOff>
      <xdr:row>54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124491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104775</xdr:colOff>
      <xdr:row>0</xdr:row>
      <xdr:rowOff>0</xdr:rowOff>
    </xdr:from>
    <xdr:to>
      <xdr:col>39</xdr:col>
      <xdr:colOff>447675</xdr:colOff>
      <xdr:row>53</xdr:row>
      <xdr:rowOff>123825</xdr:rowOff>
    </xdr:to>
    <xdr:graphicFrame>
      <xdr:nvGraphicFramePr>
        <xdr:cNvPr id="2" name="Grafico 2"/>
        <xdr:cNvGraphicFramePr/>
      </xdr:nvGraphicFramePr>
      <xdr:xfrm>
        <a:off x="12906375" y="0"/>
        <a:ext cx="1131570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20</xdr:col>
      <xdr:colOff>285750</xdr:colOff>
      <xdr:row>110</xdr:row>
      <xdr:rowOff>19050</xdr:rowOff>
    </xdr:to>
    <xdr:graphicFrame>
      <xdr:nvGraphicFramePr>
        <xdr:cNvPr id="3" name="Grafico 3"/>
        <xdr:cNvGraphicFramePr/>
      </xdr:nvGraphicFramePr>
      <xdr:xfrm>
        <a:off x="0" y="8905875"/>
        <a:ext cx="12477750" cy="895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400050</xdr:colOff>
      <xdr:row>53</xdr:row>
      <xdr:rowOff>152400</xdr:rowOff>
    </xdr:to>
    <xdr:graphicFrame>
      <xdr:nvGraphicFramePr>
        <xdr:cNvPr id="1" name="Grafico 1"/>
        <xdr:cNvGraphicFramePr/>
      </xdr:nvGraphicFramePr>
      <xdr:xfrm>
        <a:off x="0" y="0"/>
        <a:ext cx="1259205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228600</xdr:colOff>
      <xdr:row>0</xdr:row>
      <xdr:rowOff>0</xdr:rowOff>
    </xdr:from>
    <xdr:to>
      <xdr:col>39</xdr:col>
      <xdr:colOff>561975</xdr:colOff>
      <xdr:row>53</xdr:row>
      <xdr:rowOff>142875</xdr:rowOff>
    </xdr:to>
    <xdr:graphicFrame>
      <xdr:nvGraphicFramePr>
        <xdr:cNvPr id="2" name="Grafico 2"/>
        <xdr:cNvGraphicFramePr/>
      </xdr:nvGraphicFramePr>
      <xdr:xfrm>
        <a:off x="13030200" y="0"/>
        <a:ext cx="11306175" cy="872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20</xdr:col>
      <xdr:colOff>390525</xdr:colOff>
      <xdr:row>110</xdr:row>
      <xdr:rowOff>9525</xdr:rowOff>
    </xdr:to>
    <xdr:graphicFrame>
      <xdr:nvGraphicFramePr>
        <xdr:cNvPr id="3" name="Grafico 3"/>
        <xdr:cNvGraphicFramePr/>
      </xdr:nvGraphicFramePr>
      <xdr:xfrm>
        <a:off x="0" y="8905875"/>
        <a:ext cx="12582525" cy="891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209550</xdr:colOff>
      <xdr:row>54</xdr:row>
      <xdr:rowOff>152400</xdr:rowOff>
    </xdr:from>
    <xdr:to>
      <xdr:col>39</xdr:col>
      <xdr:colOff>561975</xdr:colOff>
      <xdr:row>109</xdr:row>
      <xdr:rowOff>142875</xdr:rowOff>
    </xdr:to>
    <xdr:graphicFrame>
      <xdr:nvGraphicFramePr>
        <xdr:cNvPr id="4" name="Grafico 4"/>
        <xdr:cNvGraphicFramePr/>
      </xdr:nvGraphicFramePr>
      <xdr:xfrm>
        <a:off x="13011150" y="8896350"/>
        <a:ext cx="11325225" cy="889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20</xdr:col>
      <xdr:colOff>381000</xdr:colOff>
      <xdr:row>54</xdr:row>
      <xdr:rowOff>0</xdr:rowOff>
    </xdr:to>
    <xdr:graphicFrame>
      <xdr:nvGraphicFramePr>
        <xdr:cNvPr id="1" name="Grafico 2"/>
        <xdr:cNvGraphicFramePr/>
      </xdr:nvGraphicFramePr>
      <xdr:xfrm>
        <a:off x="9525" y="0"/>
        <a:ext cx="1256347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180975</xdr:colOff>
      <xdr:row>0</xdr:row>
      <xdr:rowOff>19050</xdr:rowOff>
    </xdr:from>
    <xdr:to>
      <xdr:col>42</xdr:col>
      <xdr:colOff>0</xdr:colOff>
      <xdr:row>54</xdr:row>
      <xdr:rowOff>19050</xdr:rowOff>
    </xdr:to>
    <xdr:graphicFrame>
      <xdr:nvGraphicFramePr>
        <xdr:cNvPr id="2" name="Grafico 3"/>
        <xdr:cNvGraphicFramePr/>
      </xdr:nvGraphicFramePr>
      <xdr:xfrm>
        <a:off x="12982575" y="19050"/>
        <a:ext cx="12620625" cy="874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20</xdr:col>
      <xdr:colOff>381000</xdr:colOff>
      <xdr:row>110</xdr:row>
      <xdr:rowOff>9525</xdr:rowOff>
    </xdr:to>
    <xdr:graphicFrame>
      <xdr:nvGraphicFramePr>
        <xdr:cNvPr id="3" name="Grafico 4"/>
        <xdr:cNvGraphicFramePr/>
      </xdr:nvGraphicFramePr>
      <xdr:xfrm>
        <a:off x="0" y="8915400"/>
        <a:ext cx="12573000" cy="890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209550</xdr:colOff>
      <xdr:row>54</xdr:row>
      <xdr:rowOff>152400</xdr:rowOff>
    </xdr:from>
    <xdr:to>
      <xdr:col>42</xdr:col>
      <xdr:colOff>0</xdr:colOff>
      <xdr:row>110</xdr:row>
      <xdr:rowOff>19050</xdr:rowOff>
    </xdr:to>
    <xdr:graphicFrame>
      <xdr:nvGraphicFramePr>
        <xdr:cNvPr id="4" name="Grafico 5"/>
        <xdr:cNvGraphicFramePr/>
      </xdr:nvGraphicFramePr>
      <xdr:xfrm>
        <a:off x="13011150" y="8896350"/>
        <a:ext cx="12592050" cy="893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23</xdr:col>
      <xdr:colOff>9525</xdr:colOff>
      <xdr:row>39</xdr:row>
      <xdr:rowOff>19050</xdr:rowOff>
    </xdr:to>
    <xdr:graphicFrame>
      <xdr:nvGraphicFramePr>
        <xdr:cNvPr id="1" name="Grafico 1"/>
        <xdr:cNvGraphicFramePr/>
      </xdr:nvGraphicFramePr>
      <xdr:xfrm>
        <a:off x="600075" y="161925"/>
        <a:ext cx="13430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40</xdr:row>
      <xdr:rowOff>9525</xdr:rowOff>
    </xdr:from>
    <xdr:to>
      <xdr:col>23</xdr:col>
      <xdr:colOff>19050</xdr:colOff>
      <xdr:row>79</xdr:row>
      <xdr:rowOff>9525</xdr:rowOff>
    </xdr:to>
    <xdr:graphicFrame>
      <xdr:nvGraphicFramePr>
        <xdr:cNvPr id="2" name="Grafico 2"/>
        <xdr:cNvGraphicFramePr/>
      </xdr:nvGraphicFramePr>
      <xdr:xfrm>
        <a:off x="628650" y="6486525"/>
        <a:ext cx="1341120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590550</xdr:colOff>
      <xdr:row>117</xdr:row>
      <xdr:rowOff>142875</xdr:rowOff>
    </xdr:to>
    <xdr:graphicFrame>
      <xdr:nvGraphicFramePr>
        <xdr:cNvPr id="3" name="Grafico 4"/>
        <xdr:cNvGraphicFramePr/>
      </xdr:nvGraphicFramePr>
      <xdr:xfrm>
        <a:off x="609600" y="12954000"/>
        <a:ext cx="13392150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.repetti\Desktop\Prove%20varietali%202016\2LT%20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+GRAFICO"/>
      <sheetName val="SOLO RIEPILOGO"/>
    </sheetNames>
    <sheetDataSet>
      <sheetData sheetId="0">
        <row r="22">
          <cell r="S22" t="str">
            <v>PR</v>
          </cell>
          <cell r="T22" t="str">
            <v>PC</v>
          </cell>
          <cell r="U22" t="str">
            <v>FE</v>
          </cell>
          <cell r="V22" t="str">
            <v>MN</v>
          </cell>
          <cell r="W22" t="str">
            <v>Media</v>
          </cell>
        </row>
        <row r="23">
          <cell r="R23" t="str">
            <v>ASSET</v>
          </cell>
          <cell r="S23">
            <v>118.45773004082106</v>
          </cell>
          <cell r="T23">
            <v>86.37350705754615</v>
          </cell>
          <cell r="U23">
            <v>83.2497777777778</v>
          </cell>
          <cell r="V23">
            <v>83.2497777777778</v>
          </cell>
          <cell r="W23">
            <v>92.8326981634807</v>
          </cell>
        </row>
        <row r="24">
          <cell r="R24" t="str">
            <v>HEINZ 3402</v>
          </cell>
          <cell r="S24">
            <v>119.04494927478545</v>
          </cell>
          <cell r="T24">
            <v>80.66413318856316</v>
          </cell>
          <cell r="U24">
            <v>93.629191321499</v>
          </cell>
          <cell r="V24">
            <v>93.629191321499</v>
          </cell>
          <cell r="W24">
            <v>96.74186627658665</v>
          </cell>
        </row>
        <row r="25">
          <cell r="R25" t="str">
            <v>ISI 22695</v>
          </cell>
          <cell r="S25">
            <v>112.32075010715924</v>
          </cell>
          <cell r="T25">
            <v>88.81650380021715</v>
          </cell>
          <cell r="U25">
            <v>86.4317976513098</v>
          </cell>
          <cell r="V25">
            <v>86.4317976513098</v>
          </cell>
          <cell r="W25">
            <v>93.500212302499</v>
          </cell>
        </row>
        <row r="26">
          <cell r="R26" t="str">
            <v>LEONE ROSSO</v>
          </cell>
          <cell r="S26">
            <v>115.88032113134965</v>
          </cell>
          <cell r="T26">
            <v>88.81650380021715</v>
          </cell>
          <cell r="U26">
            <v>74.6716118065214</v>
          </cell>
          <cell r="V26">
            <v>74.6716118065214</v>
          </cell>
          <cell r="W26">
            <v>88.5100121361524</v>
          </cell>
        </row>
        <row r="27">
          <cell r="R27" t="str">
            <v>NPT 126</v>
          </cell>
          <cell r="S27">
            <v>113.79266543616707</v>
          </cell>
          <cell r="T27">
            <v>98.33876221498372</v>
          </cell>
          <cell r="U27">
            <v>77.2956862745098</v>
          </cell>
          <cell r="V27">
            <v>77.2956862745098</v>
          </cell>
          <cell r="W27">
            <v>91.6807000500426</v>
          </cell>
        </row>
        <row r="38">
          <cell r="S38" t="str">
            <v>PR</v>
          </cell>
          <cell r="T38" t="str">
            <v>PC</v>
          </cell>
          <cell r="U38" t="str">
            <v>FE</v>
          </cell>
          <cell r="V38" t="str">
            <v>MN</v>
          </cell>
          <cell r="W38" t="str">
            <v>Media</v>
          </cell>
        </row>
        <row r="39">
          <cell r="R39" t="str">
            <v>ASSET</v>
          </cell>
          <cell r="S39">
            <v>4.41</v>
          </cell>
          <cell r="T39">
            <v>4.9</v>
          </cell>
          <cell r="U39">
            <v>4.73</v>
          </cell>
          <cell r="V39">
            <v>4.1</v>
          </cell>
          <cell r="W39">
            <v>4.535</v>
          </cell>
        </row>
        <row r="40">
          <cell r="R40" t="str">
            <v>HEINZ 3402</v>
          </cell>
          <cell r="S40">
            <v>4.88</v>
          </cell>
          <cell r="T40">
            <v>5.2</v>
          </cell>
          <cell r="U40">
            <v>4.74</v>
          </cell>
          <cell r="V40">
            <v>4.1</v>
          </cell>
          <cell r="W40">
            <v>4.73</v>
          </cell>
        </row>
        <row r="41">
          <cell r="R41" t="str">
            <v>ISI 22695</v>
          </cell>
          <cell r="S41">
            <v>4.76</v>
          </cell>
          <cell r="T41">
            <v>5.4</v>
          </cell>
          <cell r="U41">
            <v>4.85</v>
          </cell>
          <cell r="V41">
            <v>4.1</v>
          </cell>
          <cell r="W41">
            <v>4.7775</v>
          </cell>
        </row>
        <row r="42">
          <cell r="R42" t="str">
            <v>LEONE ROSSO</v>
          </cell>
          <cell r="S42">
            <v>4.71</v>
          </cell>
          <cell r="T42">
            <v>5.2</v>
          </cell>
          <cell r="U42">
            <v>4.8</v>
          </cell>
          <cell r="V42">
            <v>4.1</v>
          </cell>
          <cell r="W42">
            <v>4.702500000000001</v>
          </cell>
        </row>
        <row r="43">
          <cell r="R43" t="str">
            <v>NPT 126</v>
          </cell>
          <cell r="S43">
            <v>4.62</v>
          </cell>
          <cell r="T43">
            <v>5.3</v>
          </cell>
          <cell r="U43">
            <v>4.69</v>
          </cell>
          <cell r="V43">
            <v>4.18</v>
          </cell>
          <cell r="W43">
            <v>4.6975</v>
          </cell>
        </row>
        <row r="96">
          <cell r="S96" t="str">
            <v>PR</v>
          </cell>
          <cell r="T96" t="str">
            <v>PC</v>
          </cell>
          <cell r="U96" t="str">
            <v>FE</v>
          </cell>
          <cell r="V96" t="str">
            <v>MN</v>
          </cell>
          <cell r="W96" t="str">
            <v>Media</v>
          </cell>
        </row>
        <row r="97">
          <cell r="R97" t="str">
            <v>ASSET</v>
          </cell>
          <cell r="S97">
            <v>5223.985894800208</v>
          </cell>
          <cell r="T97">
            <v>4194.534925805284</v>
          </cell>
          <cell r="U97">
            <v>4438.023668639053</v>
          </cell>
          <cell r="V97">
            <v>2852.3699999999994</v>
          </cell>
          <cell r="W97">
            <v>4648.548813579725</v>
          </cell>
        </row>
        <row r="98">
          <cell r="R98" t="str">
            <v>HEINZ 3402</v>
          </cell>
          <cell r="S98">
            <v>5809.393524609531</v>
          </cell>
          <cell r="T98">
            <v>4232.301845819761</v>
          </cell>
          <cell r="U98">
            <v>3937.71448888889</v>
          </cell>
          <cell r="V98">
            <v>2311.1699999999996</v>
          </cell>
          <cell r="W98">
            <v>4354.824674877726</v>
          </cell>
        </row>
        <row r="99">
          <cell r="R99" t="str">
            <v>ISI 22695</v>
          </cell>
          <cell r="S99">
            <v>5346.46770510078</v>
          </cell>
          <cell r="T99">
            <v>4618.458197611292</v>
          </cell>
          <cell r="U99">
            <v>3584.2373667130273</v>
          </cell>
          <cell r="V99">
            <v>2802.35</v>
          </cell>
          <cell r="W99">
            <v>4428.7057920178895</v>
          </cell>
        </row>
        <row r="100">
          <cell r="R100" t="str">
            <v>LEONE ROSSO</v>
          </cell>
          <cell r="S100">
            <v>5457.963125286568</v>
          </cell>
          <cell r="T100">
            <v>5211.954397394137</v>
          </cell>
          <cell r="U100">
            <v>3625.1676862745103</v>
          </cell>
          <cell r="V100">
            <v>2966.1279999999992</v>
          </cell>
          <cell r="W100">
            <v>4661.586250328855</v>
          </cell>
        </row>
        <row r="101">
          <cell r="R101" t="str">
            <v>NPT 126</v>
          </cell>
          <cell r="S101">
            <v>5257.221143150919</v>
          </cell>
          <cell r="T101">
            <v>4796.091205211726</v>
          </cell>
          <cell r="U101">
            <v>4191.942186088525</v>
          </cell>
          <cell r="V101">
            <v>3084.43</v>
          </cell>
          <cell r="W101">
            <v>4700.166576253629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.421875" style="7" customWidth="1"/>
    <col min="2" max="2" width="6.140625" style="7" customWidth="1"/>
    <col min="3" max="3" width="6.00390625" style="7" customWidth="1"/>
    <col min="4" max="4" width="30.8515625" style="7" customWidth="1"/>
    <col min="5" max="5" width="18.8515625" style="7" customWidth="1"/>
    <col min="6" max="6" width="120.28125" style="7" customWidth="1"/>
    <col min="7" max="16384" width="9.140625" style="7" customWidth="1"/>
  </cols>
  <sheetData>
    <row r="1" s="9" customFormat="1" ht="24.75" customHeight="1"/>
    <row r="2" spans="1:13" s="31" customFormat="1" ht="24.75" customHeight="1">
      <c r="A2" s="29"/>
      <c r="B2" s="30" t="s">
        <v>75</v>
      </c>
      <c r="C2" s="30"/>
      <c r="D2" s="30"/>
      <c r="E2" s="30"/>
      <c r="F2" s="29"/>
      <c r="G2" s="29"/>
      <c r="M2" s="32"/>
    </row>
    <row r="3" spans="1:13" s="31" customFormat="1" ht="24.75" customHeight="1">
      <c r="A3" s="29"/>
      <c r="B3" s="29"/>
      <c r="C3" s="29"/>
      <c r="D3" s="29"/>
      <c r="E3" s="29"/>
      <c r="F3" s="29"/>
      <c r="G3" s="29"/>
      <c r="M3" s="32"/>
    </row>
    <row r="4" spans="1:13" s="31" customFormat="1" ht="24.75" customHeight="1">
      <c r="A4" s="29"/>
      <c r="B4" s="9" t="s">
        <v>0</v>
      </c>
      <c r="E4" s="33" t="s">
        <v>81</v>
      </c>
      <c r="F4" s="29"/>
      <c r="G4" s="29"/>
      <c r="M4" s="32"/>
    </row>
    <row r="5" spans="1:13" s="31" customFormat="1" ht="24.75" customHeight="1">
      <c r="A5" s="29"/>
      <c r="B5" s="9" t="s">
        <v>3</v>
      </c>
      <c r="E5" s="33" t="s">
        <v>28</v>
      </c>
      <c r="F5" s="29"/>
      <c r="G5" s="29"/>
      <c r="M5" s="32"/>
    </row>
    <row r="6" spans="2:5" s="9" customFormat="1" ht="24.75" customHeight="1">
      <c r="B6" s="26" t="s">
        <v>76</v>
      </c>
      <c r="E6" s="11" t="s">
        <v>77</v>
      </c>
    </row>
    <row r="7" spans="2:5" s="9" customFormat="1" ht="24.75" customHeight="1">
      <c r="B7" s="26" t="s">
        <v>2</v>
      </c>
      <c r="E7" s="33" t="s">
        <v>82</v>
      </c>
    </row>
    <row r="8" spans="2:20" s="34" customFormat="1" ht="24.75" customHeight="1">
      <c r="B8" s="35" t="s">
        <v>78</v>
      </c>
      <c r="E8" s="36" t="s">
        <v>79</v>
      </c>
      <c r="F8" s="36"/>
      <c r="G8" s="37"/>
      <c r="H8" s="37"/>
      <c r="M8" s="38"/>
      <c r="R8" s="37"/>
      <c r="S8" s="37"/>
      <c r="T8" s="37"/>
    </row>
    <row r="9" spans="2:5" s="9" customFormat="1" ht="24.75" customHeight="1">
      <c r="B9" s="9" t="s">
        <v>8</v>
      </c>
      <c r="E9" s="39" t="s">
        <v>80</v>
      </c>
    </row>
    <row r="10" spans="4:6" s="9" customFormat="1" ht="24.75" customHeight="1">
      <c r="D10" s="11"/>
      <c r="E10" s="13"/>
      <c r="F10" s="14"/>
    </row>
    <row r="11" spans="4:6" s="9" customFormat="1" ht="24" customHeight="1">
      <c r="D11" s="11"/>
      <c r="E11" s="13"/>
      <c r="F11" s="14"/>
    </row>
    <row r="12" spans="4:6" s="9" customFormat="1" ht="24" customHeight="1">
      <c r="D12" s="11"/>
      <c r="E12" s="13"/>
      <c r="F12" s="14"/>
    </row>
    <row r="13" s="9" customFormat="1" ht="24" customHeight="1" thickBot="1"/>
    <row r="14" spans="2:6" s="22" customFormat="1" ht="48" customHeight="1" thickBot="1">
      <c r="B14" s="157" t="s">
        <v>13</v>
      </c>
      <c r="C14" s="158"/>
      <c r="D14" s="55" t="s">
        <v>22</v>
      </c>
      <c r="E14" s="56" t="s">
        <v>14</v>
      </c>
      <c r="F14" s="57" t="s">
        <v>17</v>
      </c>
    </row>
    <row r="15" spans="2:6" s="20" customFormat="1" ht="30" customHeight="1">
      <c r="B15" s="58">
        <v>1</v>
      </c>
      <c r="C15" s="59" t="s">
        <v>38</v>
      </c>
      <c r="D15" s="60" t="s">
        <v>39</v>
      </c>
      <c r="E15" s="60" t="s">
        <v>40</v>
      </c>
      <c r="F15" s="61" t="s">
        <v>23</v>
      </c>
    </row>
    <row r="16" spans="2:6" s="20" customFormat="1" ht="30" customHeight="1">
      <c r="B16" s="62">
        <v>2</v>
      </c>
      <c r="C16" s="63" t="s">
        <v>38</v>
      </c>
      <c r="D16" s="64" t="s">
        <v>74</v>
      </c>
      <c r="E16" s="64" t="s">
        <v>15</v>
      </c>
      <c r="F16" s="65" t="s">
        <v>41</v>
      </c>
    </row>
    <row r="17" spans="2:6" ht="30" customHeight="1">
      <c r="B17" s="62">
        <v>3</v>
      </c>
      <c r="C17" s="63" t="s">
        <v>38</v>
      </c>
      <c r="D17" s="66" t="s">
        <v>42</v>
      </c>
      <c r="E17" s="66" t="s">
        <v>43</v>
      </c>
      <c r="F17" s="65" t="s">
        <v>44</v>
      </c>
    </row>
    <row r="18" spans="2:6" ht="30" customHeight="1">
      <c r="B18" s="62">
        <v>4</v>
      </c>
      <c r="C18" s="63" t="s">
        <v>38</v>
      </c>
      <c r="D18" s="66" t="s">
        <v>45</v>
      </c>
      <c r="E18" s="66" t="s">
        <v>46</v>
      </c>
      <c r="F18" s="65" t="s">
        <v>47</v>
      </c>
    </row>
    <row r="19" spans="2:6" ht="30" customHeight="1" thickBot="1">
      <c r="B19" s="67">
        <v>5</v>
      </c>
      <c r="C19" s="68" t="s">
        <v>38</v>
      </c>
      <c r="D19" s="69" t="s">
        <v>48</v>
      </c>
      <c r="E19" s="69" t="s">
        <v>19</v>
      </c>
      <c r="F19" s="70" t="s">
        <v>49</v>
      </c>
    </row>
    <row r="20" spans="5:6" s="9" customFormat="1" ht="19.5" customHeight="1">
      <c r="E20" s="15"/>
      <c r="F20" s="16"/>
    </row>
  </sheetData>
  <sheetProtection/>
  <mergeCells count="1">
    <mergeCell ref="B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zoomScale="80" zoomScaleNormal="80" zoomScalePageLayoutView="0" workbookViewId="0" topLeftCell="A4">
      <selection activeCell="F11" sqref="F11"/>
    </sheetView>
  </sheetViews>
  <sheetFormatPr defaultColWidth="9.140625" defaultRowHeight="12.75"/>
  <cols>
    <col min="1" max="1" width="6.140625" style="2" customWidth="1"/>
    <col min="2" max="2" width="36.140625" style="2" customWidth="1"/>
    <col min="3" max="4" width="12.7109375" style="2" customWidth="1"/>
    <col min="5" max="5" width="14.421875" style="2" customWidth="1"/>
    <col min="6" max="14" width="12.7109375" style="2" customWidth="1"/>
    <col min="15" max="16384" width="9.140625" style="2" customWidth="1"/>
  </cols>
  <sheetData>
    <row r="1" ht="24.75" customHeight="1"/>
    <row r="2" spans="2:13" ht="24.75" customHeight="1">
      <c r="B2" s="50" t="str">
        <f>+'elenco CV'!B2</f>
        <v>Progetto: Studio delle attitudini produttive e di trasformazione di nuove varietà di pomodoro da industria per rispondere alle esigenze competitive di filiera</v>
      </c>
      <c r="C2" s="48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24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24.75" customHeight="1">
      <c r="B4" s="48" t="s">
        <v>0</v>
      </c>
      <c r="C4" s="47" t="str">
        <f>+'elenco CV'!E4</f>
        <v>Confronto varietale di 2° livello in epoca tardiva 2016 - prove in farm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24.75" customHeight="1">
      <c r="B5" s="48" t="s">
        <v>3</v>
      </c>
      <c r="C5" s="49" t="str">
        <f>+'elenco CV'!E5</f>
        <v>Parcelloni non replicati raccolti a macchina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4" ht="24.75" customHeight="1">
      <c r="B6" s="48" t="s">
        <v>29</v>
      </c>
      <c r="C6" s="49" t="s">
        <v>50</v>
      </c>
      <c r="D6" s="44"/>
      <c r="E6" s="44"/>
      <c r="F6" s="48" t="s">
        <v>2</v>
      </c>
      <c r="G6" s="53" t="s">
        <v>51</v>
      </c>
      <c r="H6" s="44"/>
      <c r="I6" s="44"/>
      <c r="J6" s="44" t="s">
        <v>67</v>
      </c>
      <c r="K6" s="44"/>
      <c r="L6" s="44"/>
      <c r="M6" s="54" t="s">
        <v>62</v>
      </c>
      <c r="N6" s="3"/>
    </row>
    <row r="7" spans="2:13" ht="24.75" customHeight="1">
      <c r="B7" s="44" t="s">
        <v>12</v>
      </c>
      <c r="C7" s="54" t="s">
        <v>52</v>
      </c>
      <c r="D7" s="44"/>
      <c r="E7" s="44"/>
      <c r="F7" s="54"/>
      <c r="G7" s="49"/>
      <c r="H7" s="44"/>
      <c r="I7" s="44"/>
      <c r="J7" s="44" t="s">
        <v>55</v>
      </c>
      <c r="K7" s="44"/>
      <c r="L7" s="44"/>
      <c r="M7" s="47" t="s">
        <v>68</v>
      </c>
    </row>
    <row r="8" spans="2:13" ht="24.75" customHeight="1">
      <c r="B8" s="44" t="s">
        <v>26</v>
      </c>
      <c r="C8" s="47" t="s">
        <v>53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24.75" customHeight="1">
      <c r="B9" s="44" t="s">
        <v>31</v>
      </c>
      <c r="C9" s="47" t="s">
        <v>36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24.75" customHeight="1">
      <c r="B10" s="44" t="s">
        <v>30</v>
      </c>
      <c r="C10" s="47" t="str">
        <f>+'elenco CV'!E8</f>
        <v>OI Pomodoro da Industria Nord Italia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24.75" customHeight="1">
      <c r="B11" s="48" t="s">
        <v>8</v>
      </c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ht="24.75" customHeight="1" thickBot="1"/>
    <row r="13" spans="2:14" s="7" customFormat="1" ht="27" customHeight="1">
      <c r="B13" s="175" t="s">
        <v>6</v>
      </c>
      <c r="C13" s="175" t="s">
        <v>11</v>
      </c>
      <c r="D13" s="173" t="s">
        <v>70</v>
      </c>
      <c r="E13" s="174"/>
      <c r="F13" s="170" t="s">
        <v>72</v>
      </c>
      <c r="G13" s="171"/>
      <c r="H13" s="171"/>
      <c r="I13" s="172"/>
      <c r="J13" s="170" t="s">
        <v>5</v>
      </c>
      <c r="K13" s="171"/>
      <c r="L13" s="172"/>
      <c r="M13" s="179" t="s">
        <v>69</v>
      </c>
      <c r="N13" s="177" t="s">
        <v>71</v>
      </c>
    </row>
    <row r="14" spans="2:14" s="7" customFormat="1" ht="99.75" customHeight="1" thickBot="1">
      <c r="B14" s="176"/>
      <c r="C14" s="176"/>
      <c r="D14" s="107" t="s">
        <v>7</v>
      </c>
      <c r="E14" s="108" t="s">
        <v>18</v>
      </c>
      <c r="F14" s="107" t="s">
        <v>24</v>
      </c>
      <c r="G14" s="109" t="s">
        <v>16</v>
      </c>
      <c r="H14" s="110" t="s">
        <v>25</v>
      </c>
      <c r="I14" s="108" t="s">
        <v>73</v>
      </c>
      <c r="J14" s="111" t="s">
        <v>37</v>
      </c>
      <c r="K14" s="110" t="s">
        <v>4</v>
      </c>
      <c r="L14" s="108" t="s">
        <v>21</v>
      </c>
      <c r="M14" s="180"/>
      <c r="N14" s="178"/>
    </row>
    <row r="15" spans="2:19" ht="25.5" customHeight="1">
      <c r="B15" s="121" t="str">
        <f>+'elenco CV'!D15</f>
        <v>Asset (ES 7513)</v>
      </c>
      <c r="C15" s="121" t="str">
        <f>+'elenco CV'!E15</f>
        <v>Esasem</v>
      </c>
      <c r="D15" s="79">
        <f>+E15*J15*10</f>
        <v>2311.1699999999996</v>
      </c>
      <c r="E15" s="113">
        <v>56.37</v>
      </c>
      <c r="F15" s="151">
        <v>1.33</v>
      </c>
      <c r="G15" s="91">
        <v>0.91</v>
      </c>
      <c r="H15" s="152" t="s">
        <v>27</v>
      </c>
      <c r="I15" s="92">
        <v>5.21</v>
      </c>
      <c r="J15" s="125">
        <v>4.1</v>
      </c>
      <c r="K15" s="124" t="s">
        <v>27</v>
      </c>
      <c r="L15" s="126">
        <v>2.23</v>
      </c>
      <c r="M15" s="119">
        <v>102</v>
      </c>
      <c r="N15" s="127">
        <v>3.27</v>
      </c>
      <c r="Q15" s="28"/>
      <c r="R15" s="12"/>
      <c r="S15" s="12"/>
    </row>
    <row r="16" spans="2:19" ht="24.75" customHeight="1">
      <c r="B16" s="121" t="str">
        <f>+'elenco CV'!D16</f>
        <v>Heinz 3402 (test)</v>
      </c>
      <c r="C16" s="121" t="str">
        <f>+'elenco CV'!E16</f>
        <v>Heinz-Furia</v>
      </c>
      <c r="D16" s="79">
        <f>+E16*J16*10</f>
        <v>2852.37</v>
      </c>
      <c r="E16" s="113">
        <v>69.57</v>
      </c>
      <c r="F16" s="151">
        <v>0.42</v>
      </c>
      <c r="G16" s="91">
        <v>0.91</v>
      </c>
      <c r="H16" s="152" t="s">
        <v>27</v>
      </c>
      <c r="I16" s="92">
        <v>3.52</v>
      </c>
      <c r="J16" s="125">
        <v>4.1</v>
      </c>
      <c r="K16" s="124" t="s">
        <v>27</v>
      </c>
      <c r="L16" s="126">
        <v>2.23</v>
      </c>
      <c r="M16" s="119">
        <v>106</v>
      </c>
      <c r="N16" s="127">
        <v>3.42</v>
      </c>
      <c r="S16" s="12"/>
    </row>
    <row r="17" spans="2:19" ht="24.75" customHeight="1">
      <c r="B17" s="121" t="str">
        <f>+'elenco CV'!D17</f>
        <v>Isi 22695</v>
      </c>
      <c r="C17" s="121" t="str">
        <f>+'elenco CV'!E17</f>
        <v>Isi Sementi</v>
      </c>
      <c r="D17" s="79">
        <f>+E17*J17*10</f>
        <v>3084.43</v>
      </c>
      <c r="E17" s="113">
        <v>75.23</v>
      </c>
      <c r="F17" s="151">
        <v>0.42</v>
      </c>
      <c r="G17" s="91">
        <v>0.91</v>
      </c>
      <c r="H17" s="152" t="s">
        <v>27</v>
      </c>
      <c r="I17" s="92">
        <v>1.91</v>
      </c>
      <c r="J17" s="125">
        <v>4.1</v>
      </c>
      <c r="K17" s="124" t="s">
        <v>27</v>
      </c>
      <c r="L17" s="126">
        <v>2.23</v>
      </c>
      <c r="M17" s="119">
        <v>106</v>
      </c>
      <c r="N17" s="127">
        <v>3.58</v>
      </c>
      <c r="S17" s="12"/>
    </row>
    <row r="18" spans="2:19" ht="24.75" customHeight="1">
      <c r="B18" s="121" t="str">
        <f>+'elenco CV'!D18</f>
        <v>Leonerosso (CRX 71149)</v>
      </c>
      <c r="C18" s="121" t="str">
        <f>+'elenco CV'!E18</f>
        <v>Cora Seeds</v>
      </c>
      <c r="D18" s="79">
        <f>+E18*J18*10</f>
        <v>2802.3499999999995</v>
      </c>
      <c r="E18" s="113">
        <v>68.35</v>
      </c>
      <c r="F18" s="151">
        <v>0.86</v>
      </c>
      <c r="G18" s="91">
        <v>0.91</v>
      </c>
      <c r="H18" s="152" t="s">
        <v>27</v>
      </c>
      <c r="I18" s="92">
        <v>2.01</v>
      </c>
      <c r="J18" s="125">
        <v>4.1</v>
      </c>
      <c r="K18" s="124" t="s">
        <v>27</v>
      </c>
      <c r="L18" s="126">
        <v>2.25</v>
      </c>
      <c r="M18" s="119">
        <v>105</v>
      </c>
      <c r="N18" s="127">
        <v>3.35</v>
      </c>
      <c r="Q18" s="25"/>
      <c r="S18" s="12"/>
    </row>
    <row r="19" spans="2:19" ht="24.75" customHeight="1" thickBot="1">
      <c r="B19" s="121" t="str">
        <f>+'elenco CV'!D19</f>
        <v>NPT 126</v>
      </c>
      <c r="C19" s="121" t="str">
        <f>+'elenco CV'!E19</f>
        <v>Syngenta</v>
      </c>
      <c r="D19" s="79">
        <f>+E19*J19*10</f>
        <v>2966.1279999999992</v>
      </c>
      <c r="E19" s="113">
        <v>70.96</v>
      </c>
      <c r="F19" s="151">
        <v>0.61</v>
      </c>
      <c r="G19" s="91">
        <v>3.06</v>
      </c>
      <c r="H19" s="152" t="s">
        <v>27</v>
      </c>
      <c r="I19" s="92">
        <v>6.65</v>
      </c>
      <c r="J19" s="125">
        <v>4.18</v>
      </c>
      <c r="K19" s="124" t="s">
        <v>27</v>
      </c>
      <c r="L19" s="126">
        <v>2.25</v>
      </c>
      <c r="M19" s="119">
        <v>104</v>
      </c>
      <c r="N19" s="127">
        <v>3.12</v>
      </c>
      <c r="S19" s="12"/>
    </row>
    <row r="20" spans="2:14" ht="34.5" customHeight="1" thickBot="1">
      <c r="B20" s="128" t="s">
        <v>10</v>
      </c>
      <c r="C20" s="128"/>
      <c r="D20" s="96">
        <f aca="true" t="shared" si="0" ref="D20:N20">+AVERAGE(D15:D19)</f>
        <v>2803.2895999999996</v>
      </c>
      <c r="E20" s="101">
        <f t="shared" si="0"/>
        <v>68.09599999999999</v>
      </c>
      <c r="F20" s="153">
        <f t="shared" si="0"/>
        <v>0.728</v>
      </c>
      <c r="G20" s="99">
        <f t="shared" si="0"/>
        <v>1.34</v>
      </c>
      <c r="H20" s="154"/>
      <c r="I20" s="100">
        <f>+AVERAGE(I15:I19)</f>
        <v>3.8600000000000003</v>
      </c>
      <c r="J20" s="132">
        <f t="shared" si="0"/>
        <v>4.116</v>
      </c>
      <c r="K20" s="155"/>
      <c r="L20" s="133">
        <f t="shared" si="0"/>
        <v>2.238</v>
      </c>
      <c r="M20" s="156">
        <f t="shared" si="0"/>
        <v>104.6</v>
      </c>
      <c r="N20" s="135">
        <f t="shared" si="0"/>
        <v>3.348</v>
      </c>
    </row>
    <row r="21" spans="2:13" ht="24.75" customHeight="1">
      <c r="B21" s="5"/>
      <c r="C21" s="5"/>
      <c r="D21" s="17"/>
      <c r="E21" s="18"/>
      <c r="F21" s="18"/>
      <c r="G21" s="18"/>
      <c r="H21" s="18"/>
      <c r="I21" s="18"/>
      <c r="J21" s="19"/>
      <c r="K21" s="19"/>
      <c r="L21" s="19"/>
      <c r="M21" s="19"/>
    </row>
    <row r="22" ht="15" customHeight="1"/>
  </sheetData>
  <sheetProtection/>
  <mergeCells count="7">
    <mergeCell ref="N13:N14"/>
    <mergeCell ref="D13:E13"/>
    <mergeCell ref="J13:L13"/>
    <mergeCell ref="B13:B14"/>
    <mergeCell ref="C13:C14"/>
    <mergeCell ref="M13:M14"/>
    <mergeCell ref="F13:I13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4">
      <selection activeCell="F11" sqref="F11"/>
    </sheetView>
  </sheetViews>
  <sheetFormatPr defaultColWidth="9.140625" defaultRowHeight="12.75"/>
  <sheetData/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94">
      <selection activeCell="F11" sqref="F11"/>
    </sheetView>
  </sheetViews>
  <sheetFormatPr defaultColWidth="9.140625" defaultRowHeight="12.75"/>
  <sheetData/>
  <sheetProtection/>
  <printOptions/>
  <pageMargins left="0" right="0" top="0" bottom="0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2"/>
  <sheetViews>
    <sheetView zoomScale="70" zoomScaleNormal="70" zoomScalePageLayoutView="0" workbookViewId="0" topLeftCell="A1">
      <selection activeCell="F11" sqref="F11"/>
    </sheetView>
  </sheetViews>
  <sheetFormatPr defaultColWidth="9.140625" defaultRowHeight="12.75"/>
  <cols>
    <col min="1" max="1" width="3.140625" style="2" customWidth="1"/>
    <col min="2" max="2" width="30.7109375" style="2" customWidth="1"/>
    <col min="3" max="3" width="14.28125" style="2" customWidth="1"/>
    <col min="4" max="4" width="12.7109375" style="2" customWidth="1"/>
    <col min="5" max="5" width="14.28125" style="2" customWidth="1"/>
    <col min="6" max="14" width="12.7109375" style="2" customWidth="1"/>
    <col min="15" max="15" width="9.140625" style="2" customWidth="1"/>
    <col min="16" max="16" width="16.7109375" style="2" customWidth="1"/>
    <col min="17" max="16384" width="9.140625" style="2" customWidth="1"/>
  </cols>
  <sheetData>
    <row r="1" ht="21.75" customHeight="1"/>
    <row r="2" spans="2:12" ht="21" customHeight="1">
      <c r="B2" s="43" t="str">
        <f>+'elenco CV'!B2</f>
        <v>Progetto: Studio delle attitudini produttive e di trasformazione di nuove varietà di pomodoro da industria per rispondere alle esigenze competitive di filiera</v>
      </c>
      <c r="C2" s="43"/>
      <c r="D2" s="37"/>
      <c r="E2" s="37"/>
      <c r="F2" s="44"/>
      <c r="J2" s="4"/>
      <c r="K2" s="4"/>
      <c r="L2" s="4"/>
    </row>
    <row r="3" spans="2:12" ht="21" customHeight="1">
      <c r="B3" s="37"/>
      <c r="C3" s="37"/>
      <c r="D3" s="37"/>
      <c r="E3" s="37"/>
      <c r="F3" s="44"/>
      <c r="J3" s="4"/>
      <c r="K3" s="4"/>
      <c r="L3" s="4"/>
    </row>
    <row r="4" spans="2:12" ht="21" customHeight="1">
      <c r="B4" s="45" t="s">
        <v>20</v>
      </c>
      <c r="C4" s="43" t="str">
        <f>+'elenco CV'!E4</f>
        <v>Confronto varietale di 2° livello in epoca tardiva 2016 - prove in farm</v>
      </c>
      <c r="D4" s="37"/>
      <c r="E4" s="37"/>
      <c r="F4" s="44"/>
      <c r="J4" s="4"/>
      <c r="K4" s="4"/>
      <c r="L4" s="4"/>
    </row>
    <row r="5" spans="2:12" ht="21" customHeight="1">
      <c r="B5" s="37" t="s">
        <v>3</v>
      </c>
      <c r="C5" s="43" t="str">
        <f>+'elenco CV'!E5</f>
        <v>Parcelloni non replicati raccolti a macchina</v>
      </c>
      <c r="D5" s="37"/>
      <c r="E5" s="37"/>
      <c r="F5" s="44"/>
      <c r="J5" s="4"/>
      <c r="K5" s="4"/>
      <c r="L5" s="4"/>
    </row>
    <row r="6" spans="2:9" ht="24.75" customHeight="1">
      <c r="B6" s="46" t="s">
        <v>76</v>
      </c>
      <c r="C6" s="47" t="str">
        <f>+'elenco CV'!E6</f>
        <v>Tadini (PC); Stuard (PR); Cisa Mario Neri (BO); CadirLab (AL)</v>
      </c>
      <c r="D6" s="44"/>
      <c r="E6" s="44"/>
      <c r="F6" s="48"/>
      <c r="G6" s="24"/>
      <c r="I6" s="10"/>
    </row>
    <row r="7" spans="2:12" ht="21" customHeight="1">
      <c r="B7" s="44" t="s">
        <v>9</v>
      </c>
      <c r="C7" s="43" t="str">
        <f>+'elenco CV'!E7</f>
        <v>Emilia-Romagna (Piacenza, Parma e Ferrara) e Lombardia (Mantova)</v>
      </c>
      <c r="D7" s="37"/>
      <c r="E7" s="37"/>
      <c r="F7" s="49"/>
      <c r="G7" s="21"/>
      <c r="J7" s="4"/>
      <c r="K7" s="4"/>
      <c r="L7" s="4"/>
    </row>
    <row r="8" spans="2:15" s="4" customFormat="1" ht="24.75" customHeight="1">
      <c r="B8" s="37" t="s">
        <v>78</v>
      </c>
      <c r="C8" s="43" t="str">
        <f>+'elenco CV'!E8</f>
        <v>OI Pomodoro da Industria Nord Italia</v>
      </c>
      <c r="D8" s="43"/>
      <c r="E8" s="37"/>
      <c r="F8" s="44"/>
      <c r="G8" s="2"/>
      <c r="H8" s="23"/>
      <c r="I8" s="2"/>
      <c r="O8" s="40"/>
    </row>
    <row r="9" spans="3:13" ht="21.75" customHeight="1">
      <c r="C9" s="8"/>
      <c r="D9" s="4"/>
      <c r="E9" s="4"/>
      <c r="J9" s="4"/>
      <c r="K9" s="4"/>
      <c r="L9" s="4"/>
      <c r="M9" s="4"/>
    </row>
    <row r="10" spans="3:13" ht="21.75" customHeight="1">
      <c r="C10" s="8"/>
      <c r="D10" s="4"/>
      <c r="E10" s="4"/>
      <c r="J10" s="4"/>
      <c r="K10" s="4"/>
      <c r="L10" s="4"/>
      <c r="M10" s="4"/>
    </row>
    <row r="11" spans="3:13" ht="21.75" customHeight="1">
      <c r="C11" s="8"/>
      <c r="D11" s="4"/>
      <c r="E11" s="4"/>
      <c r="J11" s="4"/>
      <c r="K11" s="4"/>
      <c r="L11" s="4"/>
      <c r="M11" s="4"/>
    </row>
    <row r="12" spans="2:13" ht="21.75" customHeight="1" thickBot="1">
      <c r="B12" s="8"/>
      <c r="C12" s="8"/>
      <c r="D12" s="4"/>
      <c r="E12" s="4"/>
      <c r="J12" s="4"/>
      <c r="K12" s="41"/>
      <c r="L12" s="41"/>
      <c r="M12" s="41"/>
    </row>
    <row r="13" spans="2:14" s="21" customFormat="1" ht="27" customHeight="1">
      <c r="B13" s="166" t="s">
        <v>6</v>
      </c>
      <c r="C13" s="166" t="s">
        <v>11</v>
      </c>
      <c r="D13" s="168" t="s">
        <v>7</v>
      </c>
      <c r="E13" s="159" t="s">
        <v>18</v>
      </c>
      <c r="F13" s="170" t="s">
        <v>72</v>
      </c>
      <c r="G13" s="171"/>
      <c r="H13" s="171"/>
      <c r="I13" s="172"/>
      <c r="J13" s="163" t="s">
        <v>5</v>
      </c>
      <c r="K13" s="164"/>
      <c r="L13" s="165"/>
      <c r="M13" s="166" t="s">
        <v>69</v>
      </c>
      <c r="N13" s="161" t="s">
        <v>71</v>
      </c>
    </row>
    <row r="14" spans="2:14" s="21" customFormat="1" ht="99.75" customHeight="1" thickBot="1">
      <c r="B14" s="167"/>
      <c r="C14" s="160"/>
      <c r="D14" s="169"/>
      <c r="E14" s="160"/>
      <c r="F14" s="71" t="s">
        <v>24</v>
      </c>
      <c r="G14" s="72" t="s">
        <v>16</v>
      </c>
      <c r="H14" s="73" t="s">
        <v>25</v>
      </c>
      <c r="I14" s="74" t="s">
        <v>73</v>
      </c>
      <c r="J14" s="75" t="s">
        <v>37</v>
      </c>
      <c r="K14" s="76" t="s">
        <v>4</v>
      </c>
      <c r="L14" s="77" t="s">
        <v>21</v>
      </c>
      <c r="M14" s="167"/>
      <c r="N14" s="162"/>
    </row>
    <row r="15" spans="2:18" ht="24.75" customHeight="1">
      <c r="B15" s="78" t="str">
        <f>+'elenco CV'!D15</f>
        <v>Asset (ES 7513)</v>
      </c>
      <c r="C15" s="78" t="str">
        <f>+'elenco CV'!E15</f>
        <v>Esasem</v>
      </c>
      <c r="D15" s="79">
        <f>+E15*J15*10</f>
        <v>3905.213381158294</v>
      </c>
      <c r="E15" s="80">
        <f>+AVERAGE('risultati Lombardia'!E15,'risultati Piacenza'!E15,'risultati Parma'!E15,'risultati Ferrara'!E15)</f>
        <v>86.11275371903625</v>
      </c>
      <c r="F15" s="81">
        <f>+AVERAGE('risultati Lombardia'!F15,'risultati Piacenza'!F15,'risultati Parma'!F15,'risultati Ferrara'!F15)</f>
        <v>1.2625</v>
      </c>
      <c r="G15" s="82">
        <f>+AVERAGE('risultati Lombardia'!G15,'risultati Piacenza'!G15,'risultati Parma'!G15,'risultati Ferrara'!G15)</f>
        <v>2.389166666666667</v>
      </c>
      <c r="H15" s="83">
        <f>+AVERAGE('risultati Lombardia'!H15,'risultati Piacenza'!H15,'risultati Parma'!H15,'risultati Ferrara'!H15)</f>
        <v>4.05</v>
      </c>
      <c r="I15" s="84">
        <f>+AVERAGE('risultati Lombardia'!I15,'risultati Piacenza'!I15,'risultati Parma'!I15,'risultati Ferrara'!I15)</f>
        <v>7.28</v>
      </c>
      <c r="J15" s="85">
        <f>+AVERAGE('risultati Lombardia'!J15,'risultati Piacenza'!J15,'risultati Parma'!J15,'risultati Ferrara'!J15)</f>
        <v>4.535</v>
      </c>
      <c r="K15" s="86">
        <f>+AVERAGE('risultati Lombardia'!K15,'risultati Piacenza'!K15,'risultati Parma'!K15,'risultati Ferrara'!K15)</f>
        <v>4.385</v>
      </c>
      <c r="L15" s="87">
        <f>+AVERAGE('risultati Lombardia'!L15,'risultati Piacenza'!L15,'risultati Parma'!L15,'risultati Ferrara'!L15)</f>
        <v>2.1766666666666667</v>
      </c>
      <c r="M15" s="88">
        <f>+AVERAGE('risultati Lombardia'!M15,'risultati Piacenza'!M15,'risultati Parma'!M15,'risultati Ferrara'!M15)</f>
        <v>102.375</v>
      </c>
      <c r="N15" s="89">
        <f>+AVERAGE('risultati Lombardia'!N15,'risultati Piacenza'!N15,'risultati Parma'!N15,'risultati Ferrara'!N15)</f>
        <v>3.5999999999999996</v>
      </c>
      <c r="P15" s="27"/>
      <c r="R15" s="27"/>
    </row>
    <row r="16" spans="2:18" ht="24.75" customHeight="1">
      <c r="B16" s="78" t="str">
        <f>+'elenco CV'!D16</f>
        <v>Heinz 3402 (test)</v>
      </c>
      <c r="C16" s="78" t="str">
        <f>+'elenco CV'!E16</f>
        <v>Heinz-Furia</v>
      </c>
      <c r="D16" s="79">
        <f>+E16*J16*10</f>
        <v>4291.390337505823</v>
      </c>
      <c r="E16" s="80">
        <f>+AVERAGE('risultati Lombardia'!E16,'risultati Piacenza'!E16,'risultati Parma'!E16,'risultati Ferrara'!E16)</f>
        <v>90.72706844621189</v>
      </c>
      <c r="F16" s="90">
        <f>+AVERAGE('risultati Lombardia'!F16,'risultati Piacenza'!F16,'risultati Parma'!F16,'risultati Ferrara'!F16)</f>
        <v>0.9508333333333333</v>
      </c>
      <c r="G16" s="91">
        <f>+AVERAGE('risultati Lombardia'!G16,'risultati Piacenza'!G16,'risultati Parma'!G16,'risultati Ferrara'!G16)</f>
        <v>1.4091666666666667</v>
      </c>
      <c r="H16" s="92">
        <f>+AVERAGE('risultati Lombardia'!H16,'risultati Piacenza'!H16,'risultati Parma'!H16,'risultati Ferrara'!H16)</f>
        <v>2.92</v>
      </c>
      <c r="I16" s="93">
        <f>+AVERAGE('risultati Lombardia'!I16,'risultati Piacenza'!I16,'risultati Parma'!I16,'risultati Ferrara'!I16)</f>
        <v>6.524444444444444</v>
      </c>
      <c r="J16" s="85">
        <f>+AVERAGE('risultati Lombardia'!J16,'risultati Piacenza'!J16,'risultati Parma'!J16,'risultati Ferrara'!J16)</f>
        <v>4.73</v>
      </c>
      <c r="K16" s="86">
        <f>+AVERAGE('risultati Lombardia'!K16,'risultati Piacenza'!K16,'risultati Parma'!K16,'risultati Ferrara'!K16)</f>
        <v>4.380000000000001</v>
      </c>
      <c r="L16" s="87">
        <f>+AVERAGE('risultati Lombardia'!L16,'risultati Piacenza'!L16,'risultati Parma'!L16,'risultati Ferrara'!L16)</f>
        <v>2.0433333333333334</v>
      </c>
      <c r="M16" s="88">
        <f>+AVERAGE('risultati Lombardia'!M16,'risultati Piacenza'!M16,'risultati Parma'!M16,'risultati Ferrara'!M16)</f>
        <v>104.25</v>
      </c>
      <c r="N16" s="89">
        <f>+AVERAGE('risultati Lombardia'!N16,'risultati Piacenza'!N16,'risultati Parma'!N16,'risultati Ferrara'!N16)</f>
        <v>3.5233333333333334</v>
      </c>
      <c r="P16" s="27"/>
      <c r="R16" s="27"/>
    </row>
    <row r="17" spans="2:18" ht="24.75" customHeight="1">
      <c r="B17" s="78" t="str">
        <f>+'elenco CV'!D17</f>
        <v>Isi 22695</v>
      </c>
      <c r="C17" s="78" t="str">
        <f>+'elenco CV'!E17</f>
        <v>Isi Sementi</v>
      </c>
      <c r="D17" s="79">
        <f>+E17*J17*10</f>
        <v>4333.181172054058</v>
      </c>
      <c r="E17" s="80">
        <f>+AVERAGE('risultati Lombardia'!E17,'risultati Piacenza'!E17,'risultati Parma'!E17,'risultati Ferrara'!E17)</f>
        <v>90.69976288967155</v>
      </c>
      <c r="F17" s="90">
        <f>+AVERAGE('risultati Lombardia'!F17,'risultati Piacenza'!F17,'risultati Parma'!F17,'risultati Ferrara'!F17)</f>
        <v>1.3350000000000002</v>
      </c>
      <c r="G17" s="91">
        <f>+AVERAGE('risultati Lombardia'!G17,'risultati Piacenza'!G17,'risultati Parma'!G17,'risultati Ferrara'!G17)</f>
        <v>1.5508333333333333</v>
      </c>
      <c r="H17" s="92">
        <f>+AVERAGE('risultati Lombardia'!H17,'risultati Piacenza'!H17,'risultati Parma'!H17,'risultati Ferrara'!H17)</f>
        <v>2.8033333333333332</v>
      </c>
      <c r="I17" s="93">
        <f>+AVERAGE('risultati Lombardia'!I17,'risultati Piacenza'!I17,'risultati Parma'!I17,'risultati Ferrara'!I17)</f>
        <v>5.173333333333333</v>
      </c>
      <c r="J17" s="85">
        <f>+AVERAGE('risultati Lombardia'!J17,'risultati Piacenza'!J17,'risultati Parma'!J17,'risultati Ferrara'!J17)</f>
        <v>4.7775</v>
      </c>
      <c r="K17" s="86">
        <f>+AVERAGE('risultati Lombardia'!K17,'risultati Piacenza'!K17,'risultati Parma'!K17,'risultati Ferrara'!K17)</f>
        <v>4.619999999999999</v>
      </c>
      <c r="L17" s="87">
        <f>+AVERAGE('risultati Lombardia'!L17,'risultati Piacenza'!L17,'risultati Parma'!L17,'risultati Ferrara'!L17)</f>
        <v>2.1666666666666665</v>
      </c>
      <c r="M17" s="88">
        <f>+AVERAGE('risultati Lombardia'!M17,'risultati Piacenza'!M17,'risultati Parma'!M17,'risultati Ferrara'!M17)</f>
        <v>105.25</v>
      </c>
      <c r="N17" s="89">
        <f>+AVERAGE('risultati Lombardia'!N17,'risultati Piacenza'!N17,'risultati Parma'!N17,'risultati Ferrara'!N17)</f>
        <v>3.686666666666666</v>
      </c>
      <c r="P17" s="27"/>
      <c r="R17" s="27"/>
    </row>
    <row r="18" spans="2:18" ht="24.75" customHeight="1">
      <c r="B18" s="78" t="str">
        <f>+'elenco CV'!D18</f>
        <v>Leonerosso (CRX 71149)</v>
      </c>
      <c r="C18" s="78" t="str">
        <f>+'elenco CV'!E18</f>
        <v>Cora Seeds</v>
      </c>
      <c r="D18" s="79">
        <f>+E18*J18*10</f>
        <v>4087.86487190215</v>
      </c>
      <c r="E18" s="80">
        <f>+AVERAGE('risultati Lombardia'!E18,'risultati Piacenza'!E18,'risultati Parma'!E18,'risultati Ferrara'!E18)</f>
        <v>86.92960918452205</v>
      </c>
      <c r="F18" s="90">
        <f>+AVERAGE('risultati Lombardia'!F18,'risultati Piacenza'!F18,'risultati Parma'!F18,'risultati Ferrara'!F18)</f>
        <v>1.105</v>
      </c>
      <c r="G18" s="91">
        <f>+AVERAGE('risultati Lombardia'!G18,'risultati Piacenza'!G18,'risultati Parma'!G18,'risultati Ferrara'!G18)</f>
        <v>2.3308333333333335</v>
      </c>
      <c r="H18" s="92">
        <f>+AVERAGE('risultati Lombardia'!H18,'risultati Piacenza'!H18,'risultati Parma'!H18,'risultati Ferrara'!H18)</f>
        <v>3.73</v>
      </c>
      <c r="I18" s="93">
        <f>+AVERAGE('risultati Lombardia'!I18,'risultati Piacenza'!I18,'risultati Parma'!I18,'risultati Ferrara'!I18)</f>
        <v>5.786666666666666</v>
      </c>
      <c r="J18" s="85">
        <f>+AVERAGE('risultati Lombardia'!J18,'risultati Piacenza'!J18,'risultati Parma'!J18,'risultati Ferrara'!J18)</f>
        <v>4.702500000000001</v>
      </c>
      <c r="K18" s="86">
        <f>+AVERAGE('risultati Lombardia'!K18,'risultati Piacenza'!K18,'risultati Parma'!K18,'risultati Ferrara'!K18)</f>
        <v>4.595</v>
      </c>
      <c r="L18" s="87">
        <f>+AVERAGE('risultati Lombardia'!L18,'risultati Piacenza'!L18,'risultati Parma'!L18,'risultati Ferrara'!L18)</f>
        <v>2.1666666666666665</v>
      </c>
      <c r="M18" s="88">
        <f>+AVERAGE('risultati Lombardia'!M18,'risultati Piacenza'!M18,'risultati Parma'!M18,'risultati Ferrara'!M18)</f>
        <v>104.5</v>
      </c>
      <c r="N18" s="89">
        <f>+AVERAGE('risultati Lombardia'!N18,'risultati Piacenza'!N18,'risultati Parma'!N18,'risultati Ferrara'!N18)</f>
        <v>3.473333333333333</v>
      </c>
      <c r="P18" s="27"/>
      <c r="R18" s="27"/>
    </row>
    <row r="19" spans="2:18" ht="24.75" customHeight="1" thickBot="1">
      <c r="B19" s="78" t="str">
        <f>+'elenco CV'!D19</f>
        <v>NPT 126</v>
      </c>
      <c r="C19" s="78" t="str">
        <f>+'elenco CV'!E19</f>
        <v>Syngenta</v>
      </c>
      <c r="D19" s="79">
        <f>+E19*J19*10</f>
        <v>4232.296169164477</v>
      </c>
      <c r="E19" s="80">
        <f>+AVERAGE('risultati Lombardia'!E19,'risultati Piacenza'!E19,'risultati Parma'!E19,'risultati Ferrara'!E19)</f>
        <v>90.09677848141514</v>
      </c>
      <c r="F19" s="90">
        <f>+AVERAGE('risultati Lombardia'!F19,'risultati Piacenza'!F19,'risultati Parma'!F19,'risultati Ferrara'!F19)</f>
        <v>1.3275</v>
      </c>
      <c r="G19" s="91">
        <f>+AVERAGE('risultati Lombardia'!G19,'risultati Piacenza'!G19,'risultati Parma'!G19,'risultati Ferrara'!G19)</f>
        <v>2.8641666666666667</v>
      </c>
      <c r="H19" s="92">
        <f>+AVERAGE('risultati Lombardia'!H19,'risultati Piacenza'!H19,'risultati Parma'!H19,'risultati Ferrara'!H19)</f>
        <v>2.29</v>
      </c>
      <c r="I19" s="93">
        <f>+AVERAGE('risultati Lombardia'!I19,'risultati Piacenza'!I19,'risultati Parma'!I19,'risultati Ferrara'!I19)</f>
        <v>7.483333333333333</v>
      </c>
      <c r="J19" s="85">
        <f>+AVERAGE('risultati Lombardia'!J19,'risultati Piacenza'!J19,'risultati Parma'!J19,'risultati Ferrara'!J19)</f>
        <v>4.697500000000001</v>
      </c>
      <c r="K19" s="86">
        <f>+AVERAGE('risultati Lombardia'!K19,'risultati Piacenza'!K19,'risultati Parma'!K19,'risultati Ferrara'!K19)</f>
        <v>4.6</v>
      </c>
      <c r="L19" s="87">
        <f>+AVERAGE('risultati Lombardia'!L19,'risultati Piacenza'!L19,'risultati Parma'!L19,'risultati Ferrara'!L19)</f>
        <v>2.183333333333333</v>
      </c>
      <c r="M19" s="88">
        <f>+AVERAGE('risultati Lombardia'!M19,'risultati Piacenza'!M19,'risultati Parma'!M19,'risultati Ferrara'!M19)</f>
        <v>103.625</v>
      </c>
      <c r="N19" s="89">
        <f>+AVERAGE('risultati Lombardia'!N19,'risultati Piacenza'!N19,'risultati Parma'!N19,'risultati Ferrara'!N19)</f>
        <v>3.3683333333333336</v>
      </c>
      <c r="P19" s="27"/>
      <c r="R19" s="27"/>
    </row>
    <row r="20" spans="2:14" s="21" customFormat="1" ht="24.75" customHeight="1" thickBot="1">
      <c r="B20" s="94" t="s">
        <v>1</v>
      </c>
      <c r="C20" s="95"/>
      <c r="D20" s="96">
        <f>+AVERAGE(D15:D19)</f>
        <v>4169.989186356961</v>
      </c>
      <c r="E20" s="97">
        <f>+AVERAGE(E15:E19)</f>
        <v>88.91319454417138</v>
      </c>
      <c r="F20" s="98">
        <f aca="true" t="shared" si="0" ref="F20:N20">+AVERAGE(F15:F19)</f>
        <v>1.1961666666666668</v>
      </c>
      <c r="G20" s="99">
        <f t="shared" si="0"/>
        <v>2.1088333333333336</v>
      </c>
      <c r="H20" s="100">
        <f t="shared" si="0"/>
        <v>3.1586666666666665</v>
      </c>
      <c r="I20" s="101">
        <f t="shared" si="0"/>
        <v>6.4495555555555555</v>
      </c>
      <c r="J20" s="102">
        <f t="shared" si="0"/>
        <v>4.6885</v>
      </c>
      <c r="K20" s="103">
        <f t="shared" si="0"/>
        <v>4.516</v>
      </c>
      <c r="L20" s="104">
        <f t="shared" si="0"/>
        <v>2.147333333333333</v>
      </c>
      <c r="M20" s="105">
        <f t="shared" si="0"/>
        <v>104</v>
      </c>
      <c r="N20" s="106">
        <f t="shared" si="0"/>
        <v>3.5303333333333327</v>
      </c>
    </row>
    <row r="21" spans="6:9" ht="24.75" customHeight="1">
      <c r="F21" s="18"/>
      <c r="G21" s="18"/>
      <c r="H21" s="18"/>
      <c r="I21" s="18"/>
    </row>
    <row r="22" spans="4:14" ht="24.75" customHeight="1">
      <c r="D22" s="28"/>
      <c r="E22" s="42"/>
      <c r="J22" s="42"/>
      <c r="K22" s="42"/>
      <c r="L22" s="42"/>
      <c r="M22" s="42"/>
      <c r="N22" s="42"/>
    </row>
  </sheetData>
  <sheetProtection/>
  <mergeCells count="8">
    <mergeCell ref="E13:E14"/>
    <mergeCell ref="N13:N14"/>
    <mergeCell ref="J13:L13"/>
    <mergeCell ref="B13:B14"/>
    <mergeCell ref="C13:C14"/>
    <mergeCell ref="D13:D14"/>
    <mergeCell ref="M13:M14"/>
    <mergeCell ref="F13:I13"/>
  </mergeCells>
  <printOptions/>
  <pageMargins left="0" right="0" top="0" bottom="0" header="0.196850393700787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X22">
      <selection activeCell="F11" sqref="F11"/>
    </sheetView>
  </sheetViews>
  <sheetFormatPr defaultColWidth="9.140625" defaultRowHeight="12.75"/>
  <sheetData/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zoomScale="75" zoomScaleNormal="75" zoomScalePageLayoutView="0" workbookViewId="0" topLeftCell="A57">
      <selection activeCell="B9" sqref="B9"/>
    </sheetView>
  </sheetViews>
  <sheetFormatPr defaultColWidth="9.140625" defaultRowHeight="15" customHeight="1"/>
  <cols>
    <col min="1" max="1" width="5.7109375" style="2" customWidth="1"/>
    <col min="2" max="2" width="36.421875" style="2" customWidth="1"/>
    <col min="3" max="3" width="14.7109375" style="2" customWidth="1"/>
    <col min="4" max="4" width="12.7109375" style="2" customWidth="1"/>
    <col min="5" max="5" width="14.421875" style="2" customWidth="1"/>
    <col min="6" max="14" width="12.7109375" style="2" customWidth="1"/>
    <col min="15" max="17" width="9.140625" style="2" customWidth="1"/>
    <col min="18" max="18" width="14.421875" style="2" bestFit="1" customWidth="1"/>
    <col min="19" max="16384" width="9.140625" style="2" customWidth="1"/>
  </cols>
  <sheetData>
    <row r="1" ht="24.75" customHeight="1"/>
    <row r="2" spans="2:15" ht="24.75" customHeight="1">
      <c r="B2" s="50" t="str">
        <f>+'elenco CV'!B2</f>
        <v>Progetto: Studio delle attitudini produttive e di trasformazione di nuove varietà di pomodoro da industria per rispondere alle esigenze competitive di filiera</v>
      </c>
      <c r="C2" s="48"/>
      <c r="D2" s="51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24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24.75" customHeight="1">
      <c r="B4" s="48" t="s">
        <v>0</v>
      </c>
      <c r="C4" s="47" t="str">
        <f>+'elenco CV'!E4</f>
        <v>Confronto varietale di 2° livello in epoca tardiva 2016 - prove in farm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ht="24.75" customHeight="1">
      <c r="B5" s="48" t="s">
        <v>3</v>
      </c>
      <c r="C5" s="49" t="str">
        <f>+'elenco CV'!E5</f>
        <v>Parcelloni non replicati raccolti a macchina</v>
      </c>
      <c r="D5" s="44"/>
      <c r="E5" s="52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24.75" customHeight="1">
      <c r="B6" s="48" t="s">
        <v>29</v>
      </c>
      <c r="C6" s="49" t="s">
        <v>60</v>
      </c>
      <c r="D6" s="44"/>
      <c r="E6" s="44"/>
      <c r="F6" s="48" t="s">
        <v>2</v>
      </c>
      <c r="G6" s="53" t="s">
        <v>61</v>
      </c>
      <c r="H6" s="44"/>
      <c r="I6" s="44"/>
      <c r="J6" s="44" t="s">
        <v>54</v>
      </c>
      <c r="K6" s="44"/>
      <c r="L6" s="44"/>
      <c r="M6" s="47" t="s">
        <v>62</v>
      </c>
      <c r="N6" s="44"/>
      <c r="O6" s="44"/>
    </row>
    <row r="7" spans="2:15" ht="24.75" customHeight="1">
      <c r="B7" s="44" t="s">
        <v>12</v>
      </c>
      <c r="C7" s="54" t="s">
        <v>56</v>
      </c>
      <c r="D7" s="44"/>
      <c r="E7" s="44"/>
      <c r="F7" s="49"/>
      <c r="G7" s="47"/>
      <c r="H7" s="44"/>
      <c r="I7" s="44"/>
      <c r="J7" s="44" t="s">
        <v>55</v>
      </c>
      <c r="K7" s="44"/>
      <c r="L7" s="44"/>
      <c r="M7" s="47" t="s">
        <v>63</v>
      </c>
      <c r="N7" s="44"/>
      <c r="O7" s="44"/>
    </row>
    <row r="8" spans="2:15" ht="24.75" customHeight="1">
      <c r="B8" s="44" t="s">
        <v>26</v>
      </c>
      <c r="C8" s="47" t="s">
        <v>66</v>
      </c>
      <c r="D8" s="37"/>
      <c r="E8" s="37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2:15" ht="24.75" customHeight="1">
      <c r="B9" s="44" t="s">
        <v>31</v>
      </c>
      <c r="C9" s="47" t="s">
        <v>32</v>
      </c>
      <c r="D9" s="37"/>
      <c r="E9" s="37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5" ht="24.75" customHeight="1">
      <c r="B10" s="44" t="s">
        <v>30</v>
      </c>
      <c r="C10" s="47" t="str">
        <f>+'elenco CV'!E8</f>
        <v>OI Pomodoro da Industria Nord Italia</v>
      </c>
      <c r="D10" s="37"/>
      <c r="E10" s="37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ht="24.75" customHeight="1">
      <c r="B11" s="48" t="s">
        <v>8</v>
      </c>
      <c r="C11" s="43" t="s">
        <v>33</v>
      </c>
      <c r="D11" s="37"/>
      <c r="E11" s="37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4:5" ht="24.75" customHeight="1" thickBot="1">
      <c r="D12" s="4"/>
      <c r="E12" s="4"/>
    </row>
    <row r="13" spans="2:14" s="7" customFormat="1" ht="27" customHeight="1">
      <c r="B13" s="175" t="s">
        <v>6</v>
      </c>
      <c r="C13" s="175" t="s">
        <v>11</v>
      </c>
      <c r="D13" s="173" t="s">
        <v>70</v>
      </c>
      <c r="E13" s="174"/>
      <c r="F13" s="170" t="s">
        <v>72</v>
      </c>
      <c r="G13" s="171"/>
      <c r="H13" s="171"/>
      <c r="I13" s="172"/>
      <c r="J13" s="170" t="s">
        <v>5</v>
      </c>
      <c r="K13" s="171"/>
      <c r="L13" s="172"/>
      <c r="M13" s="179" t="s">
        <v>69</v>
      </c>
      <c r="N13" s="177" t="s">
        <v>71</v>
      </c>
    </row>
    <row r="14" spans="2:14" s="7" customFormat="1" ht="99.75" customHeight="1" thickBot="1">
      <c r="B14" s="176"/>
      <c r="C14" s="176"/>
      <c r="D14" s="107" t="s">
        <v>7</v>
      </c>
      <c r="E14" s="108" t="s">
        <v>18</v>
      </c>
      <c r="F14" s="107" t="s">
        <v>24</v>
      </c>
      <c r="G14" s="109" t="s">
        <v>16</v>
      </c>
      <c r="H14" s="110" t="s">
        <v>25</v>
      </c>
      <c r="I14" s="108" t="s">
        <v>73</v>
      </c>
      <c r="J14" s="111" t="s">
        <v>37</v>
      </c>
      <c r="K14" s="110" t="s">
        <v>4</v>
      </c>
      <c r="L14" s="108" t="s">
        <v>21</v>
      </c>
      <c r="M14" s="180"/>
      <c r="N14" s="178"/>
    </row>
    <row r="15" spans="2:19" ht="25.5" customHeight="1">
      <c r="B15" s="112" t="str">
        <f>+'elenco CV'!D15</f>
        <v>Asset (ES 7513)</v>
      </c>
      <c r="C15" s="112" t="str">
        <f>+'elenco CV'!E15</f>
        <v>Esasem</v>
      </c>
      <c r="D15" s="79">
        <f>+E15*J15*10</f>
        <v>5223.985894800208</v>
      </c>
      <c r="E15" s="113">
        <v>118.45773004082106</v>
      </c>
      <c r="F15" s="114">
        <v>1.14</v>
      </c>
      <c r="G15" s="115">
        <v>1.2066666666666668</v>
      </c>
      <c r="H15" s="116">
        <v>4.05</v>
      </c>
      <c r="I15" s="116">
        <v>4.7</v>
      </c>
      <c r="J15" s="117">
        <v>4.41</v>
      </c>
      <c r="K15" s="116">
        <v>4.44</v>
      </c>
      <c r="L15" s="118">
        <v>2.25</v>
      </c>
      <c r="M15" s="119">
        <v>102.5</v>
      </c>
      <c r="N15" s="120">
        <v>4.279999999999999</v>
      </c>
      <c r="P15" s="27"/>
      <c r="R15" s="12"/>
      <c r="S15" s="12"/>
    </row>
    <row r="16" spans="2:19" ht="24.75" customHeight="1">
      <c r="B16" s="121" t="str">
        <f>+'elenco CV'!D16</f>
        <v>Heinz 3402 (test)</v>
      </c>
      <c r="C16" s="121" t="str">
        <f>+'elenco CV'!E16</f>
        <v>Heinz-Furia</v>
      </c>
      <c r="D16" s="79">
        <f>+E16*J16*10</f>
        <v>5809.393524609531</v>
      </c>
      <c r="E16" s="113">
        <v>119.04494927478545</v>
      </c>
      <c r="F16" s="122">
        <v>0.9333333333333332</v>
      </c>
      <c r="G16" s="123">
        <v>0.8866666666666667</v>
      </c>
      <c r="H16" s="124">
        <v>2.92</v>
      </c>
      <c r="I16" s="124">
        <v>4.263333333333333</v>
      </c>
      <c r="J16" s="125">
        <v>4.88</v>
      </c>
      <c r="K16" s="124">
        <v>4.44</v>
      </c>
      <c r="L16" s="126">
        <v>1.93</v>
      </c>
      <c r="M16" s="119">
        <v>103</v>
      </c>
      <c r="N16" s="127">
        <v>4.15</v>
      </c>
      <c r="P16" s="27"/>
      <c r="R16" s="12"/>
      <c r="S16" s="12"/>
    </row>
    <row r="17" spans="2:19" ht="24.75" customHeight="1">
      <c r="B17" s="121" t="str">
        <f>+'elenco CV'!D17</f>
        <v>Isi 22695</v>
      </c>
      <c r="C17" s="121" t="str">
        <f>+'elenco CV'!E17</f>
        <v>Isi Sementi</v>
      </c>
      <c r="D17" s="79">
        <f>+E17*J17*10</f>
        <v>5346.46770510078</v>
      </c>
      <c r="E17" s="113">
        <v>112.32075010715924</v>
      </c>
      <c r="F17" s="122">
        <v>1.37</v>
      </c>
      <c r="G17" s="123">
        <v>0.9333333333333332</v>
      </c>
      <c r="H17" s="124">
        <v>2.8033333333333332</v>
      </c>
      <c r="I17" s="124">
        <v>4.53</v>
      </c>
      <c r="J17" s="125">
        <v>4.76</v>
      </c>
      <c r="K17" s="124">
        <v>4.39</v>
      </c>
      <c r="L17" s="126">
        <v>2.15</v>
      </c>
      <c r="M17" s="119">
        <v>105</v>
      </c>
      <c r="N17" s="127">
        <v>4.2299999999999995</v>
      </c>
      <c r="P17" s="27"/>
      <c r="R17" s="12"/>
      <c r="S17" s="12"/>
    </row>
    <row r="18" spans="2:19" ht="24.75" customHeight="1">
      <c r="B18" s="121" t="str">
        <f>+'elenco CV'!D18</f>
        <v>Leonerosso (CRX 71149)</v>
      </c>
      <c r="C18" s="121" t="str">
        <f>+'elenco CV'!E18</f>
        <v>Cora Seeds</v>
      </c>
      <c r="D18" s="79">
        <f>+E18*J18*10</f>
        <v>5457.963125286568</v>
      </c>
      <c r="E18" s="113">
        <v>115.88032113134965</v>
      </c>
      <c r="F18" s="122">
        <v>1.1</v>
      </c>
      <c r="G18" s="123">
        <v>1.1633333333333333</v>
      </c>
      <c r="H18" s="124">
        <v>3.73</v>
      </c>
      <c r="I18" s="124">
        <v>3.43</v>
      </c>
      <c r="J18" s="125">
        <v>4.71</v>
      </c>
      <c r="K18" s="124">
        <v>4.39</v>
      </c>
      <c r="L18" s="126">
        <v>2.21</v>
      </c>
      <c r="M18" s="119">
        <v>105</v>
      </c>
      <c r="N18" s="127">
        <v>3.8200000000000003</v>
      </c>
      <c r="P18" s="27"/>
      <c r="Q18" s="25"/>
      <c r="R18" s="12"/>
      <c r="S18" s="12"/>
    </row>
    <row r="19" spans="2:19" ht="24.75" customHeight="1" thickBot="1">
      <c r="B19" s="121" t="str">
        <f>+'elenco CV'!D19</f>
        <v>NPT 126</v>
      </c>
      <c r="C19" s="121" t="str">
        <f>+'elenco CV'!E19</f>
        <v>Syngenta</v>
      </c>
      <c r="D19" s="79">
        <f>+E19*J19*10</f>
        <v>5257.221143150919</v>
      </c>
      <c r="E19" s="113">
        <v>113.79266543616707</v>
      </c>
      <c r="F19" s="122">
        <v>0.9899999999999999</v>
      </c>
      <c r="G19" s="123">
        <v>0.9466666666666667</v>
      </c>
      <c r="H19" s="124">
        <v>2.29</v>
      </c>
      <c r="I19" s="124">
        <v>3.9500000000000006</v>
      </c>
      <c r="J19" s="125">
        <v>4.62</v>
      </c>
      <c r="K19" s="124">
        <v>4.51</v>
      </c>
      <c r="L19" s="126">
        <v>2.21</v>
      </c>
      <c r="M19" s="119">
        <v>102.5</v>
      </c>
      <c r="N19" s="127">
        <v>3.9850000000000003</v>
      </c>
      <c r="P19" s="27"/>
      <c r="R19" s="12"/>
      <c r="S19" s="12"/>
    </row>
    <row r="20" spans="2:14" s="21" customFormat="1" ht="34.5" customHeight="1" thickBot="1">
      <c r="B20" s="128" t="s">
        <v>10</v>
      </c>
      <c r="C20" s="128"/>
      <c r="D20" s="96">
        <f aca="true" t="shared" si="0" ref="D20:N20">+AVERAGE(D15:D19)</f>
        <v>5419.006278589601</v>
      </c>
      <c r="E20" s="101">
        <f t="shared" si="0"/>
        <v>115.8992831980565</v>
      </c>
      <c r="F20" s="129">
        <f t="shared" si="0"/>
        <v>1.1066666666666667</v>
      </c>
      <c r="G20" s="130">
        <f t="shared" si="0"/>
        <v>1.0273333333333334</v>
      </c>
      <c r="H20" s="131">
        <f t="shared" si="0"/>
        <v>3.1586666666666665</v>
      </c>
      <c r="I20" s="131">
        <f t="shared" si="0"/>
        <v>4.174666666666666</v>
      </c>
      <c r="J20" s="132">
        <f t="shared" si="0"/>
        <v>4.676</v>
      </c>
      <c r="K20" s="131">
        <f t="shared" si="0"/>
        <v>4.434</v>
      </c>
      <c r="L20" s="133">
        <f t="shared" si="0"/>
        <v>2.15</v>
      </c>
      <c r="M20" s="134">
        <f t="shared" si="0"/>
        <v>103.6</v>
      </c>
      <c r="N20" s="135">
        <f t="shared" si="0"/>
        <v>4.093</v>
      </c>
    </row>
    <row r="21" spans="2:13" ht="24.75" customHeight="1">
      <c r="B21" s="5"/>
      <c r="C21" s="5"/>
      <c r="D21" s="17"/>
      <c r="E21" s="18"/>
      <c r="F21" s="18"/>
      <c r="G21" s="18"/>
      <c r="H21" s="18"/>
      <c r="I21" s="18"/>
      <c r="J21" s="19"/>
      <c r="K21" s="19"/>
      <c r="L21" s="19"/>
      <c r="M21" s="19"/>
    </row>
  </sheetData>
  <sheetProtection/>
  <mergeCells count="7">
    <mergeCell ref="D13:E13"/>
    <mergeCell ref="B13:B14"/>
    <mergeCell ref="C13:C14"/>
    <mergeCell ref="N13:N14"/>
    <mergeCell ref="J13:L13"/>
    <mergeCell ref="F13:I13"/>
    <mergeCell ref="M13:M14"/>
  </mergeCells>
  <printOptions/>
  <pageMargins left="0" right="0" top="0" bottom="0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65">
      <selection activeCell="F11" sqref="F11"/>
    </sheetView>
  </sheetViews>
  <sheetFormatPr defaultColWidth="9.140625" defaultRowHeight="12.75"/>
  <sheetData/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tabSelected="1" zoomScale="75" zoomScaleNormal="75" zoomScalePageLayoutView="0" workbookViewId="0" topLeftCell="A79">
      <selection activeCell="M84" sqref="M84"/>
    </sheetView>
  </sheetViews>
  <sheetFormatPr defaultColWidth="9.140625" defaultRowHeight="15" customHeight="1"/>
  <cols>
    <col min="1" max="1" width="6.140625" style="2" customWidth="1"/>
    <col min="2" max="2" width="35.00390625" style="2" customWidth="1"/>
    <col min="3" max="3" width="14.421875" style="2" customWidth="1"/>
    <col min="4" max="4" width="12.7109375" style="2" customWidth="1"/>
    <col min="5" max="5" width="15.421875" style="2" customWidth="1"/>
    <col min="6" max="14" width="12.7109375" style="2" customWidth="1"/>
    <col min="15" max="16384" width="9.140625" style="2" customWidth="1"/>
  </cols>
  <sheetData>
    <row r="1" ht="24.75" customHeight="1"/>
    <row r="2" spans="2:14" ht="24.75" customHeight="1">
      <c r="B2" s="50" t="str">
        <f>+'elenco CV'!B2</f>
        <v>Progetto: Studio delle attitudini produttive e di trasformazione di nuove varietà di pomodoro da industria per rispondere alle esigenze competitive di filiera</v>
      </c>
      <c r="C2" s="48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24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24.75" customHeight="1">
      <c r="B4" s="48" t="s">
        <v>0</v>
      </c>
      <c r="C4" s="47" t="str">
        <f>+'elenco CV'!E4</f>
        <v>Confronto varietale di 2° livello in epoca tardiva 2016 - prove in farm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24.75" customHeight="1">
      <c r="B5" s="48" t="s">
        <v>3</v>
      </c>
      <c r="C5" s="49" t="str">
        <f>+'elenco CV'!E5</f>
        <v>Parcelloni non replicati raccolti a macchina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24.75" customHeight="1">
      <c r="B6" s="48" t="s">
        <v>29</v>
      </c>
      <c r="C6" s="49" t="s">
        <v>57</v>
      </c>
      <c r="D6" s="44"/>
      <c r="E6" s="44"/>
      <c r="F6" s="48" t="s">
        <v>2</v>
      </c>
      <c r="G6" s="53" t="s">
        <v>58</v>
      </c>
      <c r="H6" s="44"/>
      <c r="I6" s="44"/>
      <c r="J6" s="44" t="s">
        <v>54</v>
      </c>
      <c r="K6" s="44"/>
      <c r="L6" s="47"/>
      <c r="M6" s="54" t="s">
        <v>62</v>
      </c>
      <c r="N6" s="44"/>
    </row>
    <row r="7" spans="2:14" ht="24.75" customHeight="1">
      <c r="B7" s="44" t="s">
        <v>12</v>
      </c>
      <c r="C7" s="54" t="s">
        <v>56</v>
      </c>
      <c r="D7" s="44"/>
      <c r="E7" s="44"/>
      <c r="F7" s="49"/>
      <c r="G7" s="47"/>
      <c r="H7" s="44"/>
      <c r="I7" s="44"/>
      <c r="J7" s="44"/>
      <c r="K7" s="44"/>
      <c r="L7" s="44"/>
      <c r="M7" s="47"/>
      <c r="N7" s="44"/>
    </row>
    <row r="8" spans="2:14" ht="24.75" customHeight="1">
      <c r="B8" s="44" t="s">
        <v>26</v>
      </c>
      <c r="C8" s="47" t="s">
        <v>59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24.75" customHeight="1">
      <c r="B9" s="44" t="s">
        <v>31</v>
      </c>
      <c r="C9" s="47" t="s">
        <v>34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ht="24.75" customHeight="1">
      <c r="B10" s="44" t="s">
        <v>30</v>
      </c>
      <c r="C10" s="47" t="str">
        <f>+'elenco CV'!E8</f>
        <v>OI Pomodoro da Industria Nord Italia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24.75" customHeight="1">
      <c r="B11" s="48" t="s">
        <v>8</v>
      </c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2:5" ht="38.25" customHeight="1" thickBot="1">
      <c r="B12" s="1"/>
      <c r="C12" s="6"/>
      <c r="D12" s="4"/>
      <c r="E12" s="4"/>
    </row>
    <row r="13" spans="2:14" s="7" customFormat="1" ht="27" customHeight="1">
      <c r="B13" s="175" t="s">
        <v>6</v>
      </c>
      <c r="C13" s="175" t="s">
        <v>11</v>
      </c>
      <c r="D13" s="173" t="s">
        <v>70</v>
      </c>
      <c r="E13" s="174"/>
      <c r="F13" s="170" t="s">
        <v>72</v>
      </c>
      <c r="G13" s="171"/>
      <c r="H13" s="171"/>
      <c r="I13" s="172"/>
      <c r="J13" s="170" t="s">
        <v>5</v>
      </c>
      <c r="K13" s="171"/>
      <c r="L13" s="172"/>
      <c r="M13" s="179" t="s">
        <v>69</v>
      </c>
      <c r="N13" s="177" t="s">
        <v>71</v>
      </c>
    </row>
    <row r="14" spans="2:14" s="7" customFormat="1" ht="99.75" customHeight="1" thickBot="1">
      <c r="B14" s="176"/>
      <c r="C14" s="176"/>
      <c r="D14" s="107" t="s">
        <v>7</v>
      </c>
      <c r="E14" s="108" t="s">
        <v>18</v>
      </c>
      <c r="F14" s="107" t="s">
        <v>24</v>
      </c>
      <c r="G14" s="109" t="s">
        <v>16</v>
      </c>
      <c r="H14" s="110" t="s">
        <v>25</v>
      </c>
      <c r="I14" s="108" t="s">
        <v>73</v>
      </c>
      <c r="J14" s="111" t="s">
        <v>37</v>
      </c>
      <c r="K14" s="110" t="s">
        <v>4</v>
      </c>
      <c r="L14" s="108" t="s">
        <v>21</v>
      </c>
      <c r="M14" s="180"/>
      <c r="N14" s="178"/>
    </row>
    <row r="15" spans="2:19" ht="25.5" customHeight="1">
      <c r="B15" s="112" t="str">
        <f>+'elenco CV'!D15</f>
        <v>Asset (ES 7513)</v>
      </c>
      <c r="C15" s="112" t="str">
        <f>+'elenco CV'!E15</f>
        <v>Esasem</v>
      </c>
      <c r="D15" s="79">
        <f>+E15*J15*10</f>
        <v>4232.301845819762</v>
      </c>
      <c r="E15" s="113">
        <v>86.37350705754615</v>
      </c>
      <c r="F15" s="81">
        <v>1.78</v>
      </c>
      <c r="G15" s="82">
        <v>2.54</v>
      </c>
      <c r="H15" s="83" t="s">
        <v>27</v>
      </c>
      <c r="I15" s="84">
        <v>11.93</v>
      </c>
      <c r="J15" s="117">
        <v>4.9</v>
      </c>
      <c r="K15" s="116" t="s">
        <v>27</v>
      </c>
      <c r="L15" s="118" t="s">
        <v>27</v>
      </c>
      <c r="M15" s="119">
        <v>105</v>
      </c>
      <c r="N15" s="120" t="s">
        <v>27</v>
      </c>
      <c r="R15" s="12"/>
      <c r="S15" s="12"/>
    </row>
    <row r="16" spans="2:19" ht="24.75" customHeight="1">
      <c r="B16" s="121" t="str">
        <f>+'elenco CV'!D16</f>
        <v>Heinz 3402 (test)</v>
      </c>
      <c r="C16" s="121" t="str">
        <f>+'elenco CV'!E16</f>
        <v>Heinz-Furia</v>
      </c>
      <c r="D16" s="79">
        <f>+E16*J16*10</f>
        <v>4194.534925805284</v>
      </c>
      <c r="E16" s="113">
        <v>80.66413318856316</v>
      </c>
      <c r="F16" s="90">
        <v>1.35</v>
      </c>
      <c r="G16" s="91">
        <v>1.24</v>
      </c>
      <c r="H16" s="92" t="s">
        <v>27</v>
      </c>
      <c r="I16" s="93">
        <v>11.79</v>
      </c>
      <c r="J16" s="125">
        <v>5.2</v>
      </c>
      <c r="K16" s="124" t="s">
        <v>27</v>
      </c>
      <c r="L16" s="126" t="s">
        <v>27</v>
      </c>
      <c r="M16" s="119">
        <v>106</v>
      </c>
      <c r="N16" s="127" t="s">
        <v>27</v>
      </c>
      <c r="S16" s="12"/>
    </row>
    <row r="17" spans="2:19" ht="24.75" customHeight="1">
      <c r="B17" s="121" t="str">
        <f>+'elenco CV'!D17</f>
        <v>Isi 22695</v>
      </c>
      <c r="C17" s="121" t="str">
        <f>+'elenco CV'!E17</f>
        <v>Isi Sementi</v>
      </c>
      <c r="D17" s="79">
        <f>+E17*J17*10</f>
        <v>4796.091205211726</v>
      </c>
      <c r="E17" s="113">
        <v>88.81650380021715</v>
      </c>
      <c r="F17" s="90">
        <v>2.85</v>
      </c>
      <c r="G17" s="91">
        <v>1.06</v>
      </c>
      <c r="H17" s="92" t="s">
        <v>27</v>
      </c>
      <c r="I17" s="93">
        <v>9.08</v>
      </c>
      <c r="J17" s="125">
        <v>5.4</v>
      </c>
      <c r="K17" s="124" t="s">
        <v>27</v>
      </c>
      <c r="L17" s="126" t="s">
        <v>27</v>
      </c>
      <c r="M17" s="119">
        <v>107</v>
      </c>
      <c r="N17" s="127" t="s">
        <v>27</v>
      </c>
      <c r="S17" s="12"/>
    </row>
    <row r="18" spans="2:19" ht="24.75" customHeight="1">
      <c r="B18" s="121" t="str">
        <f>+'elenco CV'!D18</f>
        <v>Leonerosso (CRX 71149)</v>
      </c>
      <c r="C18" s="121" t="str">
        <f>+'elenco CV'!E18</f>
        <v>Cora Seeds</v>
      </c>
      <c r="D18" s="79">
        <f>+E18*J18*10</f>
        <v>4618.458197611291</v>
      </c>
      <c r="E18" s="113">
        <v>88.81650380021715</v>
      </c>
      <c r="F18" s="90">
        <v>1.26</v>
      </c>
      <c r="G18" s="91">
        <v>2.65</v>
      </c>
      <c r="H18" s="92" t="s">
        <v>27</v>
      </c>
      <c r="I18" s="93">
        <v>11.92</v>
      </c>
      <c r="J18" s="125">
        <v>5.2</v>
      </c>
      <c r="K18" s="124" t="s">
        <v>27</v>
      </c>
      <c r="L18" s="126" t="s">
        <v>27</v>
      </c>
      <c r="M18" s="119">
        <v>106</v>
      </c>
      <c r="N18" s="127" t="s">
        <v>27</v>
      </c>
      <c r="Q18" s="25"/>
      <c r="S18" s="12"/>
    </row>
    <row r="19" spans="2:19" ht="24.75" customHeight="1" thickBot="1">
      <c r="B19" s="121" t="str">
        <f>+'elenco CV'!D19</f>
        <v>NPT 126</v>
      </c>
      <c r="C19" s="121" t="str">
        <f>+'elenco CV'!E19</f>
        <v>Syngenta</v>
      </c>
      <c r="D19" s="79">
        <f>+E19*J19*10</f>
        <v>5211.954397394137</v>
      </c>
      <c r="E19" s="113">
        <v>98.33876221498372</v>
      </c>
      <c r="F19" s="90">
        <v>1.81</v>
      </c>
      <c r="G19" s="91">
        <v>2.65</v>
      </c>
      <c r="H19" s="92" t="s">
        <v>27</v>
      </c>
      <c r="I19" s="93">
        <v>11.85</v>
      </c>
      <c r="J19" s="125">
        <v>5.3</v>
      </c>
      <c r="K19" s="124" t="s">
        <v>27</v>
      </c>
      <c r="L19" s="126" t="s">
        <v>27</v>
      </c>
      <c r="M19" s="119">
        <v>107</v>
      </c>
      <c r="N19" s="127" t="s">
        <v>27</v>
      </c>
      <c r="S19" s="12"/>
    </row>
    <row r="20" spans="2:14" ht="34.5" customHeight="1" thickBot="1">
      <c r="B20" s="128" t="s">
        <v>10</v>
      </c>
      <c r="C20" s="128"/>
      <c r="D20" s="141">
        <f aca="true" t="shared" si="0" ref="D20:J20">+AVERAGE(D15:D19)</f>
        <v>4610.668114368441</v>
      </c>
      <c r="E20" s="142">
        <f t="shared" si="0"/>
        <v>88.60188201230547</v>
      </c>
      <c r="F20" s="143">
        <f t="shared" si="0"/>
        <v>1.81</v>
      </c>
      <c r="G20" s="144">
        <f t="shared" si="0"/>
        <v>2.028</v>
      </c>
      <c r="H20" s="145"/>
      <c r="I20" s="142">
        <f t="shared" si="0"/>
        <v>11.314</v>
      </c>
      <c r="J20" s="146">
        <f t="shared" si="0"/>
        <v>5.200000000000001</v>
      </c>
      <c r="K20" s="147"/>
      <c r="L20" s="148"/>
      <c r="M20" s="149">
        <f>+AVERAGE(M15:M19)</f>
        <v>106.2</v>
      </c>
      <c r="N20" s="150"/>
    </row>
    <row r="21" spans="2:13" ht="24.75" customHeight="1">
      <c r="B21" s="5"/>
      <c r="C21" s="5"/>
      <c r="D21" s="17"/>
      <c r="E21" s="18"/>
      <c r="F21" s="18"/>
      <c r="G21" s="18"/>
      <c r="H21" s="18"/>
      <c r="I21" s="18"/>
      <c r="J21" s="19"/>
      <c r="K21" s="19"/>
      <c r="L21" s="19"/>
      <c r="M21" s="19"/>
    </row>
  </sheetData>
  <sheetProtection/>
  <mergeCells count="7">
    <mergeCell ref="D13:E13"/>
    <mergeCell ref="J13:L13"/>
    <mergeCell ref="N13:N14"/>
    <mergeCell ref="B13:B14"/>
    <mergeCell ref="C13:C14"/>
    <mergeCell ref="F13:I13"/>
    <mergeCell ref="M13:M1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W61:AM101"/>
  <sheetViews>
    <sheetView zoomScalePageLayoutView="0" workbookViewId="0" topLeftCell="T1">
      <selection activeCell="F11" sqref="F11"/>
    </sheetView>
  </sheetViews>
  <sheetFormatPr defaultColWidth="9.140625" defaultRowHeight="12.75"/>
  <sheetData>
    <row r="61" spans="23:39" ht="12.75" customHeight="1"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7"/>
      <c r="AI61" s="137"/>
      <c r="AJ61" s="137"/>
      <c r="AK61" s="136"/>
      <c r="AL61" s="136"/>
      <c r="AM61" s="136"/>
    </row>
    <row r="62" spans="23:39" ht="12.75" customHeight="1" thickBot="1"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7"/>
      <c r="AI62" s="137"/>
      <c r="AJ62" s="137"/>
      <c r="AK62" s="136"/>
      <c r="AL62" s="136"/>
      <c r="AM62" s="136"/>
    </row>
    <row r="63" spans="23:39" ht="12.75" customHeight="1">
      <c r="W63" s="181" t="s">
        <v>84</v>
      </c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3"/>
    </row>
    <row r="64" spans="23:39" ht="12.75" customHeight="1">
      <c r="W64" s="184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6"/>
    </row>
    <row r="65" spans="23:39" ht="12.75" customHeight="1">
      <c r="W65" s="184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6"/>
    </row>
    <row r="66" spans="23:39" ht="12.75" customHeight="1">
      <c r="W66" s="184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6"/>
    </row>
    <row r="67" spans="23:39" ht="12.75" customHeight="1">
      <c r="W67" s="184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6"/>
    </row>
    <row r="68" spans="23:39" ht="12.75" customHeight="1">
      <c r="W68" s="184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6"/>
    </row>
    <row r="69" spans="23:39" ht="12.75" customHeight="1"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6"/>
    </row>
    <row r="70" spans="23:39" ht="12.75" customHeight="1"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6"/>
    </row>
    <row r="71" spans="23:39" ht="12.75" customHeight="1">
      <c r="W71" s="184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6"/>
    </row>
    <row r="72" spans="23:39" ht="13.5" customHeight="1">
      <c r="W72" s="184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6"/>
    </row>
    <row r="73" spans="23:39" ht="12.75">
      <c r="W73" s="184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6"/>
    </row>
    <row r="74" spans="23:39" ht="12.75">
      <c r="W74" s="184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6"/>
    </row>
    <row r="75" spans="23:39" ht="12.75">
      <c r="W75" s="184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6"/>
    </row>
    <row r="76" spans="23:39" ht="12.75">
      <c r="W76" s="184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6"/>
    </row>
    <row r="77" spans="23:39" ht="12.75">
      <c r="W77" s="184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6"/>
    </row>
    <row r="78" spans="23:39" ht="12.75">
      <c r="W78" s="184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6"/>
    </row>
    <row r="79" spans="23:39" ht="12.75">
      <c r="W79" s="184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6"/>
    </row>
    <row r="80" spans="23:39" ht="12.75">
      <c r="W80" s="184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6"/>
    </row>
    <row r="81" spans="23:39" ht="12.75">
      <c r="W81" s="184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6"/>
    </row>
    <row r="82" spans="23:39" ht="12.75">
      <c r="W82" s="184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6"/>
    </row>
    <row r="83" spans="23:39" ht="12.75">
      <c r="W83" s="184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6"/>
    </row>
    <row r="84" spans="23:39" ht="12.75">
      <c r="W84" s="184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6"/>
    </row>
    <row r="85" spans="23:39" ht="12.75">
      <c r="W85" s="184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6"/>
    </row>
    <row r="86" spans="23:39" ht="12.75">
      <c r="W86" s="184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6"/>
    </row>
    <row r="87" spans="23:39" ht="12.75">
      <c r="W87" s="184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6"/>
    </row>
    <row r="88" spans="23:39" ht="12.75">
      <c r="W88" s="184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6"/>
    </row>
    <row r="89" spans="23:39" ht="12.75">
      <c r="W89" s="184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6"/>
    </row>
    <row r="90" spans="23:39" ht="12.75">
      <c r="W90" s="184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6"/>
    </row>
    <row r="91" spans="23:39" ht="12.75">
      <c r="W91" s="184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6"/>
    </row>
    <row r="92" spans="23:39" ht="12.75">
      <c r="W92" s="184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</row>
    <row r="93" spans="23:39" ht="12.75">
      <c r="W93" s="184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6"/>
    </row>
    <row r="94" spans="23:39" ht="12.75">
      <c r="W94" s="184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6"/>
    </row>
    <row r="95" spans="23:39" ht="12.75">
      <c r="W95" s="184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6"/>
    </row>
    <row r="96" spans="23:39" ht="12.75">
      <c r="W96" s="184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6"/>
    </row>
    <row r="97" spans="23:39" ht="12.75">
      <c r="W97" s="184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6"/>
    </row>
    <row r="98" spans="23:39" ht="12.75">
      <c r="W98" s="184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6"/>
    </row>
    <row r="99" spans="23:39" ht="12.75">
      <c r="W99" s="184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6"/>
    </row>
    <row r="100" spans="23:39" ht="13.5" thickBot="1">
      <c r="W100" s="187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9"/>
    </row>
    <row r="101" ht="13.5">
      <c r="W101" s="138"/>
    </row>
  </sheetData>
  <sheetProtection/>
  <mergeCells count="1">
    <mergeCell ref="W63:AM100"/>
  </mergeCells>
  <printOptions/>
  <pageMargins left="0" right="0" top="0" bottom="0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zoomScale="80" zoomScaleNormal="80" zoomScalePageLayoutView="0" workbookViewId="0" topLeftCell="A15">
      <selection activeCell="F11" sqref="F11"/>
    </sheetView>
  </sheetViews>
  <sheetFormatPr defaultColWidth="9.140625" defaultRowHeight="15" customHeight="1"/>
  <cols>
    <col min="1" max="1" width="6.140625" style="2" customWidth="1"/>
    <col min="2" max="2" width="36.7109375" style="2" customWidth="1"/>
    <col min="3" max="4" width="12.7109375" style="2" customWidth="1"/>
    <col min="5" max="5" width="14.28125" style="2" customWidth="1"/>
    <col min="6" max="14" width="12.7109375" style="2" customWidth="1"/>
    <col min="15" max="16384" width="9.140625" style="2" customWidth="1"/>
  </cols>
  <sheetData>
    <row r="1" ht="24.75" customHeight="1"/>
    <row r="2" spans="2:13" ht="24.75" customHeight="1">
      <c r="B2" s="50" t="str">
        <f>+'elenco CV'!B2</f>
        <v>Progetto: Studio delle attitudini produttive e di trasformazione di nuove varietà di pomodoro da industria per rispondere alle esigenze competitive di filiera</v>
      </c>
      <c r="C2" s="48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24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24.75" customHeight="1">
      <c r="B4" s="48" t="s">
        <v>0</v>
      </c>
      <c r="C4" s="47" t="str">
        <f>+'elenco CV'!E4</f>
        <v>Confronto varietale di 2° livello in epoca tardiva 2016 - prove in farm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24.75" customHeight="1">
      <c r="B5" s="48" t="s">
        <v>3</v>
      </c>
      <c r="C5" s="49" t="str">
        <f>+'elenco CV'!E5</f>
        <v>Parcelloni non replicati raccolti a macchina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24.75" customHeight="1">
      <c r="B6" s="48" t="s">
        <v>29</v>
      </c>
      <c r="C6" s="49" t="s">
        <v>64</v>
      </c>
      <c r="D6" s="44"/>
      <c r="E6" s="44"/>
      <c r="F6" s="48" t="s">
        <v>2</v>
      </c>
      <c r="G6" s="53" t="s">
        <v>83</v>
      </c>
      <c r="H6" s="44"/>
      <c r="I6" s="46"/>
      <c r="J6" s="44"/>
      <c r="K6" s="44"/>
      <c r="L6" s="44"/>
      <c r="M6" s="47"/>
    </row>
    <row r="7" spans="2:13" ht="24.75" customHeight="1">
      <c r="B7" s="44" t="s">
        <v>12</v>
      </c>
      <c r="C7" s="54" t="s">
        <v>56</v>
      </c>
      <c r="D7" s="44"/>
      <c r="E7" s="44"/>
      <c r="F7" s="49"/>
      <c r="G7" s="47"/>
      <c r="H7" s="44"/>
      <c r="I7" s="44"/>
      <c r="J7" s="44"/>
      <c r="K7" s="44"/>
      <c r="L7" s="44"/>
      <c r="M7" s="47"/>
    </row>
    <row r="8" spans="2:13" ht="24.75" customHeight="1">
      <c r="B8" s="44" t="s">
        <v>26</v>
      </c>
      <c r="C8" s="47" t="s">
        <v>65</v>
      </c>
      <c r="D8" s="44"/>
      <c r="E8" s="44"/>
      <c r="F8" s="44"/>
      <c r="G8" s="44"/>
      <c r="H8" s="54"/>
      <c r="I8" s="44"/>
      <c r="J8" s="44"/>
      <c r="K8" s="44"/>
      <c r="L8" s="54"/>
      <c r="M8" s="44"/>
    </row>
    <row r="9" spans="2:13" ht="24.75" customHeight="1">
      <c r="B9" s="44" t="s">
        <v>31</v>
      </c>
      <c r="C9" s="47" t="s">
        <v>35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24.75" customHeight="1">
      <c r="B10" s="44" t="s">
        <v>30</v>
      </c>
      <c r="C10" s="47" t="str">
        <f>+'elenco CV'!E8</f>
        <v>OI Pomodoro da Industria Nord Italia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24.75" customHeight="1">
      <c r="B11" s="48" t="s">
        <v>8</v>
      </c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ht="24.75" customHeight="1" thickBot="1"/>
    <row r="13" spans="2:14" s="7" customFormat="1" ht="27" customHeight="1">
      <c r="B13" s="175" t="s">
        <v>6</v>
      </c>
      <c r="C13" s="175" t="s">
        <v>11</v>
      </c>
      <c r="D13" s="173" t="s">
        <v>70</v>
      </c>
      <c r="E13" s="174"/>
      <c r="F13" s="170" t="s">
        <v>72</v>
      </c>
      <c r="G13" s="171"/>
      <c r="H13" s="171"/>
      <c r="I13" s="171"/>
      <c r="J13" s="170" t="s">
        <v>5</v>
      </c>
      <c r="K13" s="171"/>
      <c r="L13" s="172"/>
      <c r="M13" s="179" t="s">
        <v>69</v>
      </c>
      <c r="N13" s="177" t="s">
        <v>71</v>
      </c>
    </row>
    <row r="14" spans="2:14" s="7" customFormat="1" ht="99.75" customHeight="1" thickBot="1">
      <c r="B14" s="190"/>
      <c r="C14" s="190"/>
      <c r="D14" s="107" t="s">
        <v>7</v>
      </c>
      <c r="E14" s="108" t="s">
        <v>18</v>
      </c>
      <c r="F14" s="73" t="s">
        <v>24</v>
      </c>
      <c r="G14" s="72" t="s">
        <v>16</v>
      </c>
      <c r="H14" s="73" t="s">
        <v>25</v>
      </c>
      <c r="I14" s="73" t="s">
        <v>73</v>
      </c>
      <c r="J14" s="139" t="s">
        <v>37</v>
      </c>
      <c r="K14" s="73" t="s">
        <v>4</v>
      </c>
      <c r="L14" s="74" t="s">
        <v>21</v>
      </c>
      <c r="M14" s="180"/>
      <c r="N14" s="178"/>
    </row>
    <row r="15" spans="2:19" ht="25.5" customHeight="1">
      <c r="B15" s="112" t="str">
        <f>+'elenco CV'!D15</f>
        <v>Asset (ES 7513)</v>
      </c>
      <c r="C15" s="112" t="str">
        <f>+'elenco CV'!E15</f>
        <v>Esasem</v>
      </c>
      <c r="D15" s="79">
        <f>+E15*J15*10</f>
        <v>3937.7144888888897</v>
      </c>
      <c r="E15" s="113">
        <v>83.2497777777778</v>
      </c>
      <c r="F15" s="83">
        <v>0.8</v>
      </c>
      <c r="G15" s="82">
        <v>4.9</v>
      </c>
      <c r="H15" s="83" t="s">
        <v>27</v>
      </c>
      <c r="I15" s="83" t="s">
        <v>27</v>
      </c>
      <c r="J15" s="117">
        <v>4.73</v>
      </c>
      <c r="K15" s="116">
        <v>4.33</v>
      </c>
      <c r="L15" s="118">
        <v>2.05</v>
      </c>
      <c r="M15" s="119">
        <v>100</v>
      </c>
      <c r="N15" s="120">
        <v>3.25</v>
      </c>
      <c r="S15" s="28"/>
    </row>
    <row r="16" spans="2:14" ht="24.75" customHeight="1">
      <c r="B16" s="121" t="str">
        <f>+'elenco CV'!D16</f>
        <v>Heinz 3402 (test)</v>
      </c>
      <c r="C16" s="121" t="str">
        <f>+'elenco CV'!E16</f>
        <v>Heinz-Furia</v>
      </c>
      <c r="D16" s="79">
        <f>+E16*J16*10</f>
        <v>4438.023668639053</v>
      </c>
      <c r="E16" s="113">
        <v>93.629191321499</v>
      </c>
      <c r="F16" s="92">
        <v>1.1</v>
      </c>
      <c r="G16" s="91">
        <v>2.6</v>
      </c>
      <c r="H16" s="92" t="s">
        <v>27</v>
      </c>
      <c r="I16" s="92" t="s">
        <v>27</v>
      </c>
      <c r="J16" s="125">
        <v>4.74</v>
      </c>
      <c r="K16" s="124">
        <v>4.32</v>
      </c>
      <c r="L16" s="126">
        <v>1.97</v>
      </c>
      <c r="M16" s="119">
        <v>102</v>
      </c>
      <c r="N16" s="127">
        <v>3</v>
      </c>
    </row>
    <row r="17" spans="2:14" ht="24.75" customHeight="1">
      <c r="B17" s="121" t="str">
        <f>+'elenco CV'!D17</f>
        <v>Isi 22695</v>
      </c>
      <c r="C17" s="121" t="str">
        <f>+'elenco CV'!E17</f>
        <v>Isi Sementi</v>
      </c>
      <c r="D17" s="79">
        <f>+E17*J17*10</f>
        <v>4191.942186088525</v>
      </c>
      <c r="E17" s="113">
        <v>86.4317976513098</v>
      </c>
      <c r="F17" s="92">
        <v>0.7</v>
      </c>
      <c r="G17" s="91">
        <v>3.3</v>
      </c>
      <c r="H17" s="92" t="s">
        <v>27</v>
      </c>
      <c r="I17" s="92" t="s">
        <v>27</v>
      </c>
      <c r="J17" s="125">
        <v>4.85</v>
      </c>
      <c r="K17" s="124">
        <v>4.85</v>
      </c>
      <c r="L17" s="126">
        <v>2.12</v>
      </c>
      <c r="M17" s="119">
        <v>103</v>
      </c>
      <c r="N17" s="127">
        <v>3.25</v>
      </c>
    </row>
    <row r="18" spans="2:14" ht="24.75" customHeight="1">
      <c r="B18" s="121" t="str">
        <f>+'elenco CV'!D18</f>
        <v>Leonerosso (CRX 71149)</v>
      </c>
      <c r="C18" s="121" t="str">
        <f>+'elenco CV'!E18</f>
        <v>Cora Seeds</v>
      </c>
      <c r="D18" s="79">
        <f>+E18*J18*10</f>
        <v>3584.2373667130273</v>
      </c>
      <c r="E18" s="113">
        <v>74.6716118065214</v>
      </c>
      <c r="F18" s="92">
        <v>1.2</v>
      </c>
      <c r="G18" s="91">
        <v>4.6</v>
      </c>
      <c r="H18" s="92" t="s">
        <v>27</v>
      </c>
      <c r="I18" s="92" t="s">
        <v>27</v>
      </c>
      <c r="J18" s="125">
        <v>4.8</v>
      </c>
      <c r="K18" s="124">
        <v>4.8</v>
      </c>
      <c r="L18" s="126">
        <v>2.04</v>
      </c>
      <c r="M18" s="119">
        <v>102</v>
      </c>
      <c r="N18" s="127">
        <v>3.25</v>
      </c>
    </row>
    <row r="19" spans="2:14" ht="24.75" customHeight="1" thickBot="1">
      <c r="B19" s="121" t="str">
        <f>+'elenco CV'!D19</f>
        <v>NPT 126</v>
      </c>
      <c r="C19" s="121" t="str">
        <f>+'elenco CV'!E19</f>
        <v>Syngenta</v>
      </c>
      <c r="D19" s="79">
        <f>+E19*J19*10</f>
        <v>3625.1676862745103</v>
      </c>
      <c r="E19" s="113">
        <v>77.2956862745098</v>
      </c>
      <c r="F19" s="92">
        <v>1.9</v>
      </c>
      <c r="G19" s="91">
        <v>4.8</v>
      </c>
      <c r="H19" s="92" t="s">
        <v>27</v>
      </c>
      <c r="I19" s="92" t="s">
        <v>27</v>
      </c>
      <c r="J19" s="125">
        <v>4.69</v>
      </c>
      <c r="K19" s="124">
        <v>4.69</v>
      </c>
      <c r="L19" s="126">
        <v>2.09</v>
      </c>
      <c r="M19" s="119">
        <v>101</v>
      </c>
      <c r="N19" s="127">
        <v>3</v>
      </c>
    </row>
    <row r="20" spans="2:14" ht="34.5" customHeight="1" thickBot="1">
      <c r="B20" s="128" t="s">
        <v>10</v>
      </c>
      <c r="C20" s="128"/>
      <c r="D20" s="96">
        <f aca="true" t="shared" si="0" ref="D20:N20">+AVERAGE(D15:D19)</f>
        <v>3955.417079320801</v>
      </c>
      <c r="E20" s="101">
        <f t="shared" si="0"/>
        <v>83.05561296632357</v>
      </c>
      <c r="F20" s="100">
        <f t="shared" si="0"/>
        <v>1.14</v>
      </c>
      <c r="G20" s="99">
        <f t="shared" si="0"/>
        <v>4.04</v>
      </c>
      <c r="H20" s="140"/>
      <c r="I20" s="140"/>
      <c r="J20" s="132">
        <f t="shared" si="0"/>
        <v>4.7620000000000005</v>
      </c>
      <c r="K20" s="131">
        <f t="shared" si="0"/>
        <v>4.598000000000001</v>
      </c>
      <c r="L20" s="133">
        <f t="shared" si="0"/>
        <v>2.054</v>
      </c>
      <c r="M20" s="134">
        <f t="shared" si="0"/>
        <v>101.6</v>
      </c>
      <c r="N20" s="135">
        <f t="shared" si="0"/>
        <v>3.15</v>
      </c>
    </row>
    <row r="21" spans="2:13" ht="24.75" customHeight="1">
      <c r="B21" s="5"/>
      <c r="C21" s="5"/>
      <c r="D21" s="17"/>
      <c r="E21" s="18"/>
      <c r="F21" s="18"/>
      <c r="G21" s="18"/>
      <c r="H21" s="18"/>
      <c r="I21" s="18"/>
      <c r="J21" s="19"/>
      <c r="K21" s="19"/>
      <c r="L21" s="19"/>
      <c r="M21" s="19"/>
    </row>
  </sheetData>
  <sheetProtection/>
  <mergeCells count="7">
    <mergeCell ref="N13:N14"/>
    <mergeCell ref="D13:E13"/>
    <mergeCell ref="J13:L13"/>
    <mergeCell ref="B13:B14"/>
    <mergeCell ref="C13:C14"/>
    <mergeCell ref="F13:I13"/>
    <mergeCell ref="M13:M14"/>
  </mergeCells>
  <printOptions/>
  <pageMargins left="0" right="0" top="0" bottom="0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N31">
      <selection activeCell="F11" sqref="F11"/>
    </sheetView>
  </sheetViews>
  <sheetFormatPr defaultColWidth="9.140625" defaultRowHeight="12.75"/>
  <sheetData/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Cornali</dc:creator>
  <cp:keywords/>
  <dc:description/>
  <cp:lastModifiedBy>Piero Repetti</cp:lastModifiedBy>
  <cp:lastPrinted>2017-01-17T09:24:18Z</cp:lastPrinted>
  <dcterms:created xsi:type="dcterms:W3CDTF">1999-09-20T15:55:37Z</dcterms:created>
  <dcterms:modified xsi:type="dcterms:W3CDTF">2017-01-17T09:26:41Z</dcterms:modified>
  <cp:category/>
  <cp:version/>
  <cp:contentType/>
  <cp:contentStatus/>
</cp:coreProperties>
</file>